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สรุปประเมินโครง63\กิจกรรม พัฒนาหมู่บ้านเศรษฐกิจพอเพียง\"/>
    </mc:Choice>
  </mc:AlternateContent>
  <bookViews>
    <workbookView xWindow="0" yWindow="0" windowWidth="2160" windowHeight="0"/>
  </bookViews>
  <sheets>
    <sheet name="ข้อ1" sheetId="1" r:id="rId1"/>
    <sheet name="ข้อ2" sheetId="2" r:id="rId2"/>
    <sheet name="ข้อ3" sheetId="3" r:id="rId3"/>
    <sheet name="ข้อ4" sheetId="4" r:id="rId4"/>
    <sheet name="ข้อ5" sheetId="5" r:id="rId5"/>
    <sheet name="ส่วนที่ 2 แบบจัดเก็บข้อมูล " sheetId="6" r:id="rId6"/>
    <sheet name="ภาพ" sheetId="7" r:id="rId7"/>
  </sheets>
  <definedNames>
    <definedName name="_Hlk35629691" localSheetId="5">'ส่วนที่ 2 แบบจัดเก็บข้อมูล '!$A$29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L9" i="2" s="1"/>
  <c r="J9" i="2"/>
  <c r="H9" i="2"/>
  <c r="F9" i="2"/>
  <c r="D9" i="2"/>
  <c r="O9" i="2" l="1"/>
  <c r="P9" i="4" l="1"/>
  <c r="N9" i="4" l="1"/>
  <c r="F9" i="4"/>
  <c r="J9" i="4"/>
  <c r="L9" i="4"/>
  <c r="D9" i="4"/>
  <c r="H9" i="4"/>
  <c r="P13" i="4"/>
  <c r="P12" i="4"/>
  <c r="P11" i="4"/>
  <c r="P10" i="4"/>
  <c r="P8" i="4"/>
  <c r="P7" i="4"/>
  <c r="P6" i="4"/>
  <c r="P5" i="4"/>
  <c r="P4" i="4"/>
  <c r="N7" i="3"/>
  <c r="N6" i="3"/>
  <c r="N5" i="3"/>
  <c r="N4" i="3"/>
  <c r="N8" i="2"/>
  <c r="N7" i="2"/>
  <c r="N6" i="2"/>
  <c r="F6" i="2" s="1"/>
  <c r="N5" i="2"/>
  <c r="J4" i="4" l="1"/>
  <c r="F4" i="4"/>
  <c r="L4" i="4"/>
  <c r="H4" i="4"/>
  <c r="N4" i="4"/>
  <c r="D4" i="4"/>
  <c r="J8" i="4"/>
  <c r="F8" i="4"/>
  <c r="L8" i="4"/>
  <c r="H8" i="4"/>
  <c r="N8" i="4"/>
  <c r="D8" i="4"/>
  <c r="N13" i="4"/>
  <c r="F13" i="4"/>
  <c r="L13" i="4"/>
  <c r="D13" i="4"/>
  <c r="J13" i="4"/>
  <c r="H13" i="4"/>
  <c r="N5" i="4"/>
  <c r="F5" i="4"/>
  <c r="J5" i="4"/>
  <c r="L5" i="4"/>
  <c r="D5" i="4"/>
  <c r="H5" i="4"/>
  <c r="J10" i="4"/>
  <c r="N10" i="4"/>
  <c r="D10" i="4"/>
  <c r="H10" i="4"/>
  <c r="F10" i="4"/>
  <c r="L10" i="4"/>
  <c r="J6" i="4"/>
  <c r="N6" i="4"/>
  <c r="D6" i="4"/>
  <c r="H6" i="4"/>
  <c r="F6" i="4"/>
  <c r="L6" i="4"/>
  <c r="N11" i="4"/>
  <c r="F11" i="4"/>
  <c r="H11" i="4"/>
  <c r="L11" i="4"/>
  <c r="D11" i="4"/>
  <c r="J11" i="4"/>
  <c r="N7" i="4"/>
  <c r="F7" i="4"/>
  <c r="H7" i="4"/>
  <c r="L7" i="4"/>
  <c r="D7" i="4"/>
  <c r="J7" i="4"/>
  <c r="J12" i="4"/>
  <c r="N12" i="4"/>
  <c r="F12" i="4"/>
  <c r="L12" i="4"/>
  <c r="H12" i="4"/>
  <c r="D12" i="4"/>
  <c r="L5" i="2"/>
  <c r="D5" i="2"/>
  <c r="J5" i="2"/>
  <c r="H5" i="2"/>
  <c r="F5" i="2"/>
  <c r="J6" i="2"/>
  <c r="D6" i="2"/>
  <c r="H6" i="2"/>
  <c r="L6" i="2"/>
  <c r="H7" i="2"/>
  <c r="J7" i="2"/>
  <c r="F7" i="2"/>
  <c r="L7" i="2"/>
  <c r="D7" i="2"/>
  <c r="F8" i="2"/>
  <c r="L8" i="2"/>
  <c r="D8" i="2"/>
  <c r="J8" i="2"/>
  <c r="H8" i="2"/>
  <c r="J4" i="3"/>
  <c r="H4" i="3"/>
  <c r="L4" i="3"/>
  <c r="F4" i="3"/>
  <c r="D4" i="3"/>
  <c r="H5" i="3"/>
  <c r="D5" i="3"/>
  <c r="F5" i="3"/>
  <c r="L5" i="3"/>
  <c r="J5" i="3"/>
  <c r="L7" i="3"/>
  <c r="D7" i="3"/>
  <c r="H7" i="3"/>
  <c r="F7" i="3"/>
  <c r="J7" i="3"/>
  <c r="F6" i="3"/>
  <c r="L6" i="3"/>
  <c r="D6" i="3"/>
  <c r="J6" i="3"/>
  <c r="H6" i="3"/>
  <c r="Q9" i="4"/>
  <c r="F34" i="1"/>
  <c r="D42" i="1" s="1"/>
  <c r="F23" i="1"/>
  <c r="F17" i="1"/>
  <c r="D19" i="1" s="1"/>
  <c r="F12" i="1"/>
  <c r="D16" i="1" s="1"/>
  <c r="F8" i="1"/>
  <c r="D9" i="1" s="1"/>
  <c r="D31" i="1" l="1"/>
  <c r="D30" i="1"/>
  <c r="O5" i="3"/>
  <c r="Q10" i="4"/>
  <c r="Q13" i="4"/>
  <c r="Q8" i="4"/>
  <c r="Q5" i="4"/>
  <c r="Q4" i="4"/>
  <c r="O7" i="3"/>
  <c r="O6" i="3"/>
  <c r="O4" i="3"/>
  <c r="O7" i="2"/>
  <c r="O5" i="2"/>
  <c r="O6" i="2"/>
  <c r="D39" i="1"/>
  <c r="D40" i="1"/>
  <c r="D35" i="1"/>
  <c r="D43" i="1"/>
  <c r="D36" i="1"/>
  <c r="D33" i="1"/>
  <c r="D28" i="1"/>
  <c r="D29" i="1"/>
  <c r="D25" i="1"/>
  <c r="D26" i="1"/>
  <c r="D32" i="1"/>
  <c r="D14" i="1"/>
  <c r="D12" i="1"/>
  <c r="D13" i="1"/>
  <c r="D10" i="1"/>
  <c r="G8" i="1" s="1"/>
  <c r="Q12" i="4"/>
  <c r="Q7" i="4"/>
  <c r="Q11" i="4"/>
  <c r="Q6" i="4"/>
  <c r="O8" i="2"/>
  <c r="D41" i="1"/>
  <c r="D20" i="1"/>
  <c r="D21" i="1"/>
  <c r="D15" i="1"/>
  <c r="D18" i="1"/>
  <c r="D22" i="1"/>
  <c r="D37" i="1"/>
  <c r="D27" i="1"/>
  <c r="D38" i="1"/>
  <c r="G34" i="1" l="1"/>
  <c r="G23" i="1"/>
  <c r="G12" i="1"/>
  <c r="G17" i="1"/>
</calcChain>
</file>

<file path=xl/sharedStrings.xml><?xml version="1.0" encoding="utf-8"?>
<sst xmlns="http://schemas.openxmlformats.org/spreadsheetml/2006/main" count="219" uniqueCount="159">
  <si>
    <t>แบบสรุปประเมินผล</t>
  </si>
  <si>
    <t>อำเภอแม่ทะ  จังหวัดลำปาง</t>
  </si>
  <si>
    <t>ที่</t>
  </si>
  <si>
    <t>ประเด็น</t>
  </si>
  <si>
    <t>จำนวน</t>
  </si>
  <si>
    <t>ร้อยละ</t>
  </si>
  <si>
    <t>รวมจำนวน</t>
  </si>
  <si>
    <t>รวมร้อยละ</t>
  </si>
  <si>
    <t>ข้อมูลทั่วไป</t>
  </si>
  <si>
    <t xml:space="preserve">  1.เพศ</t>
  </si>
  <si>
    <t xml:space="preserve"> -ชาย</t>
  </si>
  <si>
    <t xml:space="preserve"> -หญิง</t>
  </si>
  <si>
    <t>อายุ</t>
  </si>
  <si>
    <t xml:space="preserve"> -ต่ำกว่า 30 ปี</t>
  </si>
  <si>
    <t xml:space="preserve"> -30-39 ปี</t>
  </si>
  <si>
    <t xml:space="preserve"> -40-49 ปี</t>
  </si>
  <si>
    <t xml:space="preserve"> -50-59 ปี</t>
  </si>
  <si>
    <t xml:space="preserve"> -60  ปีขึ้นไป</t>
  </si>
  <si>
    <t>การศึกษา</t>
  </si>
  <si>
    <t xml:space="preserve"> -ประถมศึกษา</t>
  </si>
  <si>
    <t xml:space="preserve"> -มัธยมศึกษา</t>
  </si>
  <si>
    <t xml:space="preserve"> -ปริญญาตรี</t>
  </si>
  <si>
    <t xml:space="preserve"> -ปริญญาโท</t>
  </si>
  <si>
    <t xml:space="preserve"> -อื่น ๆ</t>
  </si>
  <si>
    <t>ตำแหน่ง</t>
  </si>
  <si>
    <t>กรณีเป็นผู้นำองค์กรภาคประชาชน(ระบุกลุ่ม/องค์กร...........)</t>
  </si>
  <si>
    <t xml:space="preserve"> -ประธาน</t>
  </si>
  <si>
    <t xml:space="preserve"> -รองประธาน</t>
  </si>
  <si>
    <t xml:space="preserve"> -เลขานุการ</t>
  </si>
  <si>
    <t xml:space="preserve"> -กรรมการ</t>
  </si>
  <si>
    <t xml:space="preserve"> -อื่น ๆ.......</t>
  </si>
  <si>
    <t>กรณีเป็นเจ้าหน้าที่ (ระบุหน่วยงาน......)</t>
  </si>
  <si>
    <t xml:space="preserve"> -หัวหน้าหน่วยงานฯ</t>
  </si>
  <si>
    <t xml:space="preserve"> -นักวิชาการ(ระดับ....)</t>
  </si>
  <si>
    <t xml:space="preserve"> -อื่น ๆ (ระบุ...)</t>
  </si>
  <si>
    <t>ตำแหน่งทางสังคม</t>
  </si>
  <si>
    <t xml:space="preserve"> -กำนัน</t>
  </si>
  <si>
    <t xml:space="preserve"> -ผู้ใหญ่บ้าน</t>
  </si>
  <si>
    <t xml:space="preserve"> -ผู้นำ อช.</t>
  </si>
  <si>
    <t xml:space="preserve"> -อช.</t>
  </si>
  <si>
    <t xml:space="preserve"> -ศอช.</t>
  </si>
  <si>
    <t xml:space="preserve"> -กพสม./กพสต./กพสอ./กพสจ.</t>
  </si>
  <si>
    <t xml:space="preserve"> -สมาชิก อบต./เทศบาล</t>
  </si>
  <si>
    <t xml:space="preserve"> -กม.</t>
  </si>
  <si>
    <t>ความรู้และความเข้าใจด้านวิชาการ (กรุณาให้ข้อมูลทั้ง  ก่อนและหลัง  เข้าร่วมกิจกรรม)</t>
  </si>
  <si>
    <t>ก่อนเข้าร่วมกิจกรรม</t>
  </si>
  <si>
    <t>มากที่สุด</t>
  </si>
  <si>
    <t>มาก</t>
  </si>
  <si>
    <t>ปานกลาง</t>
  </si>
  <si>
    <t>น้อย</t>
  </si>
  <si>
    <t>น้อยที่สุด</t>
  </si>
  <si>
    <t>การนำความรู้ไปใช้ประโยชน์</t>
  </si>
  <si>
    <t>ความพึงพอใจต่อการบริหารโครงการ</t>
  </si>
  <si>
    <t>ไม่พึงพอใจ</t>
  </si>
  <si>
    <t>การประสานงานของเจ้าหน้าที่</t>
  </si>
  <si>
    <t>การอำนวยความสะดวกของเจ้าหน้าที่</t>
  </si>
  <si>
    <t>การถ่ายทอดความรู้ของวิทยากร</t>
  </si>
  <si>
    <t>ความเหมาะสมของเนื้อหาวิชาการ</t>
  </si>
  <si>
    <t>บรรยากาศในการเรียนรู้</t>
  </si>
  <si>
    <t>ระยะเวลาการจัดประชุม</t>
  </si>
  <si>
    <t>เอกสารประกอบการประชุม</t>
  </si>
  <si>
    <t>อาหาร</t>
  </si>
  <si>
    <t>อาหารว่าง</t>
  </si>
  <si>
    <t>การมีส่วนร่วมในการแสดงความคิดเห็น</t>
  </si>
  <si>
    <t>5.  ข้อคิดเห็น/ข้อเสนอแนะ</t>
  </si>
  <si>
    <t xml:space="preserve"> -ไม่มี</t>
  </si>
  <si>
    <t xml:space="preserve">                ความพึงพอใจต่อการบริหารโครงการในภาพรวม ในระดับมากที่สุด คิดเป็นร้อยละ  90</t>
  </si>
  <si>
    <t xml:space="preserve">          3.3 ความพึงพอใจหรือไม่พึงใจต่อการบริหารโครงการ</t>
  </si>
  <si>
    <t xml:space="preserve">             3.2  การนำไปใช้ประโยชน์  </t>
  </si>
  <si>
    <t xml:space="preserve">              ความรู้และความเข้าใจด้านวิชาการ</t>
  </si>
  <si>
    <t xml:space="preserve">              3.1ข้อมูลทั่วไปของผู้เข้าร่วมโครงการฯ  </t>
  </si>
  <si>
    <t xml:space="preserve">              สรุปผลการประเมินในด้านต่าง ๆ ดังนี้</t>
  </si>
  <si>
    <t xml:space="preserve">          3. ผลการเก็บข้อมูลแบบประเมินความพึงพอใจของผู้เข้าร่วมโครงการ</t>
  </si>
  <si>
    <t>ส่วนที่ 2 แบบจัดเก็บข้อมูล “ผลการดำเนินงาน” สำหรับผู้รับผิดชอบโครงการ</t>
  </si>
  <si>
    <t>ดำเนินการระหว่างวันที่</t>
  </si>
  <si>
    <t>กระบวนการ ขั้นตอน</t>
  </si>
  <si>
    <t>การดำเนินกิจกรรม</t>
  </si>
  <si>
    <t>ผลการดำเนินกิจกรรม</t>
  </si>
  <si>
    <t>ประโยชน์ที่ได้รับ</t>
  </si>
  <si>
    <t>ปัญหา/อุปสรรคหรือข้อเสนอแนะ</t>
  </si>
  <si>
    <t>-</t>
  </si>
  <si>
    <t>กิจกรรม/โครงการ</t>
  </si>
  <si>
    <t>เป้าหมาย</t>
  </si>
  <si>
    <t>งบประมาณ/</t>
  </si>
  <si>
    <t>แหล่งงบประมาณ</t>
  </si>
  <si>
    <t>ระยะเวลา</t>
  </si>
  <si>
    <t xml:space="preserve">(วัน/เดือน/ปี </t>
  </si>
  <si>
    <t>ที่ดำเนินการ)</t>
  </si>
  <si>
    <t>ผลที่คาดว่าจะได้รับ</t>
  </si>
  <si>
    <t xml:space="preserve">              (แนบไฟล์ข้อมูลทุกฉบับพร้อมถ่ายภาพ ภายในวันที่ 25 มีนาคม 256๓)</t>
  </si>
  <si>
    <r>
      <t xml:space="preserve">          4.   ผลการดำเนินกิจกรรมตามโครงการฯ</t>
    </r>
    <r>
      <rPr>
        <sz val="16"/>
        <color theme="1"/>
        <rFont val="TH SarabunIT๙"/>
        <family val="2"/>
      </rPr>
      <t xml:space="preserve"> ดังนี้</t>
    </r>
  </si>
  <si>
    <r>
      <t>หมายเหตุ</t>
    </r>
    <r>
      <rPr>
        <b/>
        <sz val="16"/>
        <color theme="1"/>
        <rFont val="TH SarabunIT๙"/>
        <family val="2"/>
      </rPr>
      <t xml:space="preserve">  </t>
    </r>
    <r>
      <rPr>
        <sz val="16"/>
        <color theme="1"/>
        <rFont val="TH SarabunIT๙"/>
        <family val="2"/>
      </rPr>
      <t>เมื่อดำเนินโครงการฯ แล้วเสร็จ ให้ผู้รับผิดชอบรายงานประเมินผล ส่วนที่ 1 และส่วนที่ 2 ในระบบ BPM</t>
    </r>
  </si>
  <si>
    <r>
      <t xml:space="preserve">     5.</t>
    </r>
    <r>
      <rPr>
        <sz val="14"/>
        <color theme="1"/>
        <rFont val="TH SarabunIT๙"/>
        <family val="2"/>
      </rPr>
      <t xml:space="preserve"> </t>
    </r>
    <r>
      <rPr>
        <b/>
        <sz val="14"/>
        <color theme="1"/>
        <rFont val="TH SarabunIT๙"/>
        <family val="2"/>
      </rPr>
      <t xml:space="preserve">แผนการขับเคลื่อนหลังจากการดำเนินกิจกรรมตามโครงการฯ (ถ้ามี) </t>
    </r>
  </si>
  <si>
    <t xml:space="preserve"> </t>
  </si>
  <si>
    <t>อำเภอแม่ทะ จังหวัดลำปาง</t>
  </si>
  <si>
    <t>ภาพกิจกรรม</t>
  </si>
  <si>
    <t xml:space="preserve">                                                                                          ลงชื่อ       เบญจ อินดาวงศ์       ผู้รายงาน (นว.พช.ที่รับผิดชอบ)</t>
  </si>
  <si>
    <t xml:space="preserve">                                                             (นายเบญจ อินดาวงศ์ )</t>
  </si>
  <si>
    <t xml:space="preserve">                                                                ตำแหน่ง นักวิชาการพัฒนาชุมชนปฏิบัติการ</t>
  </si>
  <si>
    <t xml:space="preserve">                                                        เบอร์โทร (มือถือ) 088-2675626</t>
  </si>
  <si>
    <t>โครงการพัฒนาหมู่บ้านเศรษฐกิจพอเพียง</t>
  </si>
  <si>
    <t xml:space="preserve">ความรู้ ความเข้าใจ หลักปรัชญาของเศรษฐกิจพอเพียง </t>
  </si>
  <si>
    <t>การน้อมนำหลักปรัชญาของเศรษฐกิจพอเพียงไปสู่การปฏิบัติในระดับบุคคล  ครัวเรือน  และชุมชน</t>
  </si>
  <si>
    <t xml:space="preserve">วิธีการพัฒนาหมู่บ้านเศรษฐกิจพอเพียงในแต่ละขั้นตอนที่กำหนด   </t>
  </si>
  <si>
    <t xml:space="preserve">วิธีการประเมิน  4  ด้าน  23  ตัวชี้วัด และการประเมินความอยู่เย็นเป็นสุข หรือความสุขมวลรวมของหมู่บ้าน/ชุมช GVH </t>
  </si>
  <si>
    <t xml:space="preserve">การจัดทำแผนพัฒนาชีวิต/หมู่บ้าน  </t>
  </si>
  <si>
    <t>สามารถนำความรู้ที่ได้รับไปใช้ในการปฏิบัติงานได้</t>
  </si>
  <si>
    <t>สามารถให้คำปรึกษาแนะนำแก่ผู้เกี่ยวข้องได้</t>
  </si>
  <si>
    <t>มั่นใจว่าจะสามารถนำความรู้ที่ได้ประยุกต์ใช้เพื่อการปรับปรุงและพัฒนางาน</t>
  </si>
  <si>
    <t>เห็นด้วยที่จะจัดกิจกรรมนี้ในครั้งต่อไป</t>
  </si>
  <si>
    <t xml:space="preserve">          2.   สถานที่ดำเนินการ ณ ศาลาเอนกประสงค์ใน 11 หมู่บ้าน  อำเภอแม่ทะ   จังหวัดลำปาง  ดังนี้</t>
  </si>
  <si>
    <t>7) บ้านดอนไฟ                   หมู่ที่   7      ตำบลดอนไฟ       อำเภอเเม่ทะ  จังหวัดลำปาง</t>
  </si>
  <si>
    <t>4) บ้านแม่ไทย                   หมู่ที่   2      ตำบลบ้านบอม      อำเภอเเม่ทะ  จังหวัดลำปาง</t>
  </si>
  <si>
    <t>5) บ้านสบแม่นาง                หมู่ที่   4      ตำบลสันดอนแก้ว       อำเภอเเม่ทะ  จังหวัดลำปาง</t>
  </si>
  <si>
    <t>1) บ้านปงป่าเป้า                  หมู่ที่   1     ตำบลวังเงิน        อำเภอเเม่ทะ  จังหวัดลำปาง</t>
  </si>
  <si>
    <t>2) บ้านแพะใหม่                  หมู่ที่   5     ตำบลวังเงิน        อำเภอเเม่ทะ  จังหวัดลำปาง</t>
  </si>
  <si>
    <t>3) บ้านต๋อแก้วพัฒนา           หมู่ที่   10    ตำบลน้ำโจ้         อำเภอเเม่ทะ  จังหวัดลำปาง</t>
  </si>
  <si>
    <t>6) บ้านแม่ทะ                     หมู่ที่   1      ตำบลแม่ทะ         อำเภอเเม่ทะ  จังหวัดลำปาง</t>
  </si>
  <si>
    <t>9) บ้านทุ่ง                        หมู่ที่   4      ตำบลบ้านกิ่ว       อำเภอเเม่ทะ  จังหวัดลำปาง</t>
  </si>
  <si>
    <t>10) บ้านหัวเสือ                  หมู่ที่   2      ตำบลหัวเสือ       อำเภอเเม่ทะ  จังหวัดลำปาง</t>
  </si>
  <si>
    <t>11) บ้านดอกสะบันงา           หมู่ที่   8    ตำบลป่าตัน          อำเภอเเม่ทะ  จังหวัดลำปาง</t>
  </si>
  <si>
    <t xml:space="preserve"> 1.ศึกษาแนวทางการดำเนินกิจกรรมตามยุทธศาสตร์กรมฯปี 2563
2.กำหนดรูปแบบและจัดทำแผนปฏิบัติการดำเนินกิจกรรมฯ
3.กิจกรรมสัมมนาการเรียนรู้วิถีชีวิตเศรษฐกิจพอเพียง  1 วัน
4.กิจกรรมจัดทำแผนพัฒนาวิถีชีวิตเศรษฐกิจพอเพียง 1 วัน
5.การขับเคลื่อนกิจกรรมพัฒนาวิถีชีวิตเศรษฐกิจพอเพียง
6.ทีมสนับสนุน ติดตาม แนะนำ การดำเนินงานหมู่บ้านเศรษฐกิจพอเพียง
7.บันทึกผลการดำเนินงานในระบบบริหารงบประมาณฯ
8.สรุปรายงานผลฯ
</t>
  </si>
  <si>
    <t xml:space="preserve">.-จำนวนครัวเรือนพัฒนาเป้าหมายที่ได้รับการพัฒนา 330  คน/ครัวเรือน
 -จำนวนหมู่บ้านเป้าหมายที่มีการวิเคราะห์ข้อมูลเพื่อนำไปสู่การพัฒนาตนเอง 11  หมู่บ้าน
-จำนวนหมู่บ้านที่ได้รับการพัฒนาตามหลักปรัชญาของเศรษฐกิจพอเพียง 11 หมู่บ้าน
</t>
  </si>
  <si>
    <t xml:space="preserve">.-ครัวเรือนพัฒนาเป้าหมายที่ได้รับการพัฒนา 330  คน/ครัวเรือน
 -หมู่บ้านเป้าหมายที่มีการวิเคราะห์ข้อมูลเพื่อนำไปสู่การพัฒนาตนเอง 11  หมู่บ้าน
-หมู่บ้านที่ได้รับการพัฒนาตามหลักปรัชญาของเศรษฐกิจพอเพียง 11 หมู่บ้าน
</t>
  </si>
  <si>
    <t>กิจกรรมจัดทำแผนพัฒนาวิถีชีวิตเศรษฐกิจพอเพียง</t>
  </si>
  <si>
    <t xml:space="preserve">กิจกรรมสัมมนาการเรียนรู้วิถีชีวิตเศรษฐกิจพอเพียง
</t>
  </si>
  <si>
    <t>การขับเคลื่อนกิจกรรมพัฒนาวิถีชีวิตเศรษฐกิจพอเพียง</t>
  </si>
  <si>
    <t xml:space="preserve">จำนวน  11  หมู่บ้าน ๆ ละ 30  คน  รวมทั้งสิ้น  330  คน  (ประกอบด้วยแกนนำและครัวเรือนพัฒนา) 
</t>
  </si>
  <si>
    <t>จำนวน  11  หมู่บ้าน ๆ ละ 30  คน  รวมทั้งสิ้น  330  คน</t>
  </si>
  <si>
    <t xml:space="preserve"> (ประกอบด้วยแกนนำและครัวเรือนพัฒนา) </t>
  </si>
  <si>
    <t xml:space="preserve">จำนวน  11  หมู่บ้าน ๆ ละ 30  คน  รวมทั้งสิ้น  330  คน </t>
  </si>
  <si>
    <t xml:space="preserve">.-ครัวเรือนพัฒนาเป้าหมายมีความเข้าใจและเกิดความตระหนักในการปรับเปลี่ยนการใช้ชีวิตและการพัฒนาหมู่บ้านที่สมดุล สอดคล้องตามหลักปรัชญาของเศรษฐกิจพอเพียง 330 ครัวเรือน
</t>
  </si>
  <si>
    <t>.-จำนวนหมู่บ้านเป้าหมายที่มีการวิเคราะห์ข้อมูลเพื่อนำ</t>
  </si>
  <si>
    <t>ไปสู่การพัฒนาตนเอง  11  หมู่บ้าน</t>
  </si>
  <si>
    <t>.-จำนวนหมู่บ้านที่ได้รับการพัฒนาตามหลักปรัชญาหมู่บ้าน</t>
  </si>
  <si>
    <t>ของเศรษฐกิจพอเพียง 11  หมู่บ้าน</t>
  </si>
  <si>
    <t xml:space="preserve">                                                           E-mail Martha.cddlp@gmail.com</t>
  </si>
  <si>
    <t>980,100  บาท</t>
  </si>
  <si>
    <t>151,800  บาท</t>
  </si>
  <si>
    <t>26 ก.พ.63 -26 มี.ค.63</t>
  </si>
  <si>
    <t>8) บ้านฮ่อม                       หมู่ที่   9       ตำบลนาครัว        อำเภอเเม่ทะ จังหวัดลำปาง</t>
  </si>
  <si>
    <t xml:space="preserve">              -ข้อมูลทั่วไปของผู้เข้าร่วมโครงการฯ  จำนวน  330  คน  แยกเป็นชาย 77  คน คิดเป็นร้อยละ  23.33 หญิง 253 คน คิดเป็นร้อยละ 76.67</t>
  </si>
  <si>
    <t>ส่วนมากอยู่ในช่วงอายุ  50-59  ปีขึ้นไป  จำนวน  167  คน  คิดเป็นร้อยละ 50.61</t>
  </si>
  <si>
    <t>ส่วนใหญ่การศึกษาระดับประถมศึกษา จำนวน 200  คน  คิดเป็นร้อยละ 60.61</t>
  </si>
  <si>
    <t xml:space="preserve">                 1)ความรู้และความเข้าใจเรื่องปรัชญาของเศรษฐกิจพอเพียง    อยู่ในระดับมาก  คิดเป็นร้อยละ  50.03 รองลงมาระดับมากที่สุด คิดเป็นร้อยละ 46.97</t>
  </si>
  <si>
    <t xml:space="preserve">                 3)เรื่องวิธีการพัฒนาหมู่บ้านเศรษฐกิจพอเพียงในแต่ละขั้นตอนที่กำหนด  อยู่ในระดับระดับมาก  คิดเป็นร้อยละ  60.61  รองลงมาระดับมากที่สุด  คิดเป็นร้อยละ 39.39</t>
  </si>
  <si>
    <t xml:space="preserve">                 2)เรื่องการน้อมนำหลักปรัชญาของเศรษฐกิจพอเพียงไปสู่การปฏิบัติในระดับบุคคล  ครัวเรือน  และชุมชน  อยู่ในระดับมาก คิดเป็นร้อยละ  56.06    รองลงมาระดับมากที่สุด คิดเป็นร้อยละ 43.94</t>
  </si>
  <si>
    <t xml:space="preserve">                 5)เรื่องการจัดทำแผนพัฒนาชีวิต/หมู่บ้าน  อยู่ในระดับมาก   คิดเป็นร้อยละ 54.55     รองลงมาระดับมากที่สุด คิดเป็นร้อยละ 45.45</t>
  </si>
  <si>
    <t>กิจกรรมสัมมนาวิถีชีวิตเศรษฐกิจพอเพียง</t>
  </si>
  <si>
    <t>กิจกรรมจัดทำแผนวิถีชีวิตเศรษฐกิจพอเพียง</t>
  </si>
  <si>
    <t xml:space="preserve">                 2)สามารถให้คำปรึกษาแนะนำแก่ผู้ที่เกี่ยวข้องได้         อยู่ในระดับมาก  คิดเป็นร้อยละ  63.64          รองลงมาระดับมากที่สุด คิดเป็นร้อยละ 34.85</t>
  </si>
  <si>
    <t xml:space="preserve">                 1)สามารถนำความรู้ที่ได้รับไปใช้ในการปฏิบัติงานได้     อยู่ในระดับมาก  คิดเป็นร้อยละ  63.64           รองลงมาระดับมากที่สุด คิดเป็นร้อยละ 33.33</t>
  </si>
  <si>
    <t xml:space="preserve">                 3)มั่นใจว่าจะสามารถนำความรู้ที่ได้ไปประยุกต์เพื่อปรับปรุงและพัฒนางาน     อยู่ในระดับมากที่สุด  คิดเป็นร้อยละ  90.91  รองลงมาระดับมากที่สุด คิดเป็นร้อยละ 9.09      </t>
  </si>
  <si>
    <t xml:space="preserve">                 4)เห็นด้วยที่จะจัดกิจกรรมนี้ในครั้งต่อไป         ระดับมากที่สุดคิดเป็นร้อยละ  90.91</t>
  </si>
  <si>
    <t xml:space="preserve">          1.   กลุ่มเป้าหมายที่เข้าร่วมกิจกรรม จำนวน  11  หมู่บ้าน ๆ ละ 30  คน  รวมทั้งสิ้น  330  คน  (ประกอบด้วยแกนนำและครัวเรือนพัฒนา) </t>
  </si>
  <si>
    <t>ชื่อกิจกรรม กิจกรรมพัฒนาหมู่บ้านเศรษฐกิจพอเพียง</t>
  </si>
  <si>
    <t xml:space="preserve">                 4)เรื่องวิธีการประเมิน  4  ด้าน  23  ตัวชี้วัด และการประเมินความอยู่เย็นเป็นสุข หรือความสุขมวลรวมของหมู่บ้าน/ชุมชม GVH  อยู่ในระดับมาก คิดเป็นร้อยละ  69.70 รองลงมาระดับมากที่สุด คิดเป็นร้อยละ 30.30</t>
  </si>
  <si>
    <t>21  ก.พ.-21มี.ค.  2563</t>
  </si>
  <si>
    <t>ดำเนินการระหว่างวันที่  21  เดือนกุมภาพันธ์ พ.ศ. 2563 ถึง วันที่ 21  เดือนมีนาคม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</si>
</sst>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IT๙"/>
      <family val="2"/>
    </font>
    <font>
      <sz val="3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shrinkToFit="1"/>
    </xf>
    <xf numFmtId="0" fontId="4" fillId="0" borderId="1" xfId="0" applyFont="1" applyBorder="1"/>
    <xf numFmtId="2" fontId="4" fillId="0" borderId="1" xfId="0" applyNumberFormat="1" applyFont="1" applyBorder="1"/>
    <xf numFmtId="2" fontId="0" fillId="0" borderId="0" xfId="0" applyNumberFormat="1"/>
    <xf numFmtId="0" fontId="4" fillId="0" borderId="1" xfId="0" applyFont="1" applyBorder="1" applyAlignment="1">
      <alignment vertical="top" shrinkToFit="1"/>
    </xf>
    <xf numFmtId="0" fontId="4" fillId="0" borderId="0" xfId="0" applyFont="1" applyAlignment="1">
      <alignment vertical="top" shrinkToFit="1"/>
    </xf>
    <xf numFmtId="2" fontId="4" fillId="0" borderId="0" xfId="0" applyNumberFormat="1" applyFont="1" applyBorder="1"/>
    <xf numFmtId="0" fontId="4" fillId="0" borderId="0" xfId="0" applyFont="1" applyAlignment="1">
      <alignment horizontal="center" vertical="top"/>
    </xf>
    <xf numFmtId="0" fontId="3" fillId="0" borderId="13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2"/>
    </xf>
    <xf numFmtId="0" fontId="11" fillId="0" borderId="0" xfId="0" applyFont="1" applyAlignment="1">
      <alignment horizontal="left" vertical="center" indent="6"/>
    </xf>
    <xf numFmtId="0" fontId="13" fillId="0" borderId="0" xfId="0" applyFont="1"/>
    <xf numFmtId="0" fontId="12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4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15" fillId="0" borderId="0" xfId="0" applyFont="1"/>
    <xf numFmtId="0" fontId="14" fillId="0" borderId="23" xfId="0" applyFont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top" wrapText="1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top"/>
    </xf>
    <xf numFmtId="0" fontId="7" fillId="0" borderId="11" xfId="0" applyFont="1" applyBorder="1"/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top"/>
    </xf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5</xdr:row>
      <xdr:rowOff>20202</xdr:rowOff>
    </xdr:from>
    <xdr:to>
      <xdr:col>5</xdr:col>
      <xdr:colOff>640079</xdr:colOff>
      <xdr:row>19</xdr:row>
      <xdr:rowOff>76012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96502"/>
          <a:ext cx="3345179" cy="25094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6</xdr:col>
      <xdr:colOff>655320</xdr:colOff>
      <xdr:row>5</xdr:row>
      <xdr:rowOff>20197</xdr:rowOff>
    </xdr:from>
    <xdr:to>
      <xdr:col>11</xdr:col>
      <xdr:colOff>647698</xdr:colOff>
      <xdr:row>19</xdr:row>
      <xdr:rowOff>76007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0" y="896497"/>
          <a:ext cx="3345178" cy="25094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609599</xdr:colOff>
      <xdr:row>23</xdr:row>
      <xdr:rowOff>10638</xdr:rowOff>
    </xdr:from>
    <xdr:to>
      <xdr:col>17</xdr:col>
      <xdr:colOff>662938</xdr:colOff>
      <xdr:row>37</xdr:row>
      <xdr:rowOff>112179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319" y="4041618"/>
          <a:ext cx="3406139" cy="25551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662940</xdr:colOff>
      <xdr:row>22</xdr:row>
      <xdr:rowOff>152400</xdr:rowOff>
    </xdr:from>
    <xdr:to>
      <xdr:col>5</xdr:col>
      <xdr:colOff>655318</xdr:colOff>
      <xdr:row>37</xdr:row>
      <xdr:rowOff>32950</xdr:rowOff>
    </xdr:to>
    <xdr:pic>
      <xdr:nvPicPr>
        <xdr:cNvPr id="10" name="รูปภาพ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" y="4008120"/>
          <a:ext cx="3345178" cy="25094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11</xdr:col>
      <xdr:colOff>662938</xdr:colOff>
      <xdr:row>37</xdr:row>
      <xdr:rowOff>55809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920" y="4030980"/>
          <a:ext cx="3345178" cy="25094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613411</xdr:colOff>
      <xdr:row>5</xdr:row>
      <xdr:rowOff>45720</xdr:rowOff>
    </xdr:from>
    <xdr:to>
      <xdr:col>17</xdr:col>
      <xdr:colOff>605788</xdr:colOff>
      <xdr:row>19</xdr:row>
      <xdr:rowOff>101529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131" y="922020"/>
          <a:ext cx="3345177" cy="25094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4" sqref="A4:E4"/>
    </sheetView>
  </sheetViews>
  <sheetFormatPr defaultColWidth="9" defaultRowHeight="15.75" x14ac:dyDescent="0.25"/>
  <cols>
    <col min="1" max="1" width="5.625" style="2" customWidth="1"/>
    <col min="2" max="2" width="27.75" style="3" customWidth="1"/>
    <col min="3" max="3" width="19" style="3" customWidth="1"/>
    <col min="4" max="4" width="21.125" style="2" customWidth="1"/>
    <col min="5" max="5" width="9" style="3" hidden="1" customWidth="1"/>
    <col min="6" max="6" width="9" style="2" hidden="1" customWidth="1"/>
    <col min="7" max="7" width="9" style="3" hidden="1" customWidth="1"/>
    <col min="8" max="16384" width="9" style="3"/>
  </cols>
  <sheetData>
    <row r="1" spans="1:7" x14ac:dyDescent="0.25">
      <c r="A1" s="94" t="s">
        <v>0</v>
      </c>
      <c r="B1" s="94"/>
      <c r="C1" s="94"/>
      <c r="D1" s="94"/>
      <c r="E1" s="94"/>
    </row>
    <row r="2" spans="1:7" x14ac:dyDescent="0.25">
      <c r="A2" s="94" t="s">
        <v>100</v>
      </c>
      <c r="B2" s="94"/>
      <c r="C2" s="94"/>
      <c r="D2" s="94"/>
      <c r="E2" s="94"/>
    </row>
    <row r="3" spans="1:7" x14ac:dyDescent="0.25">
      <c r="A3" s="94" t="s">
        <v>94</v>
      </c>
      <c r="B3" s="94"/>
      <c r="C3" s="94"/>
      <c r="D3" s="94"/>
      <c r="E3" s="1"/>
    </row>
    <row r="4" spans="1:7" x14ac:dyDescent="0.25">
      <c r="A4" s="95" t="s">
        <v>158</v>
      </c>
      <c r="B4" s="94"/>
      <c r="C4" s="94"/>
      <c r="D4" s="94"/>
      <c r="E4" s="94"/>
    </row>
    <row r="5" spans="1:7" x14ac:dyDescent="0.25">
      <c r="A5" s="94" t="s">
        <v>1</v>
      </c>
      <c r="B5" s="94"/>
      <c r="C5" s="94"/>
      <c r="D5" s="94"/>
      <c r="E5" s="94"/>
    </row>
    <row r="6" spans="1:7" x14ac:dyDescent="0.25">
      <c r="A6" s="4" t="s">
        <v>2</v>
      </c>
      <c r="B6" s="4" t="s">
        <v>3</v>
      </c>
      <c r="C6" s="4" t="s">
        <v>4</v>
      </c>
      <c r="D6" s="4" t="s">
        <v>5</v>
      </c>
      <c r="E6" s="5"/>
      <c r="F6" s="2" t="s">
        <v>6</v>
      </c>
      <c r="G6" s="3" t="s">
        <v>7</v>
      </c>
    </row>
    <row r="7" spans="1:7" x14ac:dyDescent="0.25">
      <c r="A7" s="6">
        <v>1</v>
      </c>
      <c r="B7" s="7" t="s">
        <v>8</v>
      </c>
      <c r="C7" s="7">
        <v>330</v>
      </c>
      <c r="D7" s="9"/>
    </row>
    <row r="8" spans="1:7" x14ac:dyDescent="0.25">
      <c r="A8" s="10"/>
      <c r="B8" s="8" t="s">
        <v>9</v>
      </c>
      <c r="C8" s="8"/>
      <c r="D8" s="9"/>
      <c r="F8" s="11">
        <f>SUM(C9:C10)</f>
        <v>330</v>
      </c>
      <c r="G8" s="12">
        <f>D9+D10</f>
        <v>100</v>
      </c>
    </row>
    <row r="9" spans="1:7" x14ac:dyDescent="0.25">
      <c r="A9" s="10"/>
      <c r="B9" s="8" t="s">
        <v>10</v>
      </c>
      <c r="C9" s="8">
        <v>77</v>
      </c>
      <c r="D9" s="13">
        <f>C9*100/F8</f>
        <v>23.333333333333332</v>
      </c>
    </row>
    <row r="10" spans="1:7" x14ac:dyDescent="0.25">
      <c r="A10" s="10"/>
      <c r="B10" s="8" t="s">
        <v>11</v>
      </c>
      <c r="C10" s="8">
        <v>253</v>
      </c>
      <c r="D10" s="13">
        <f>C10*100/F8</f>
        <v>76.666666666666671</v>
      </c>
    </row>
    <row r="11" spans="1:7" x14ac:dyDescent="0.25">
      <c r="A11" s="10">
        <v>2</v>
      </c>
      <c r="B11" s="7" t="s">
        <v>12</v>
      </c>
      <c r="C11" s="8"/>
      <c r="D11" s="9"/>
    </row>
    <row r="12" spans="1:7" x14ac:dyDescent="0.25">
      <c r="A12" s="10"/>
      <c r="B12" s="8" t="s">
        <v>13</v>
      </c>
      <c r="C12" s="8"/>
      <c r="D12" s="13">
        <f>C12*100/F$12</f>
        <v>0</v>
      </c>
      <c r="F12" s="11">
        <f>SUM(C12:C16)</f>
        <v>330</v>
      </c>
      <c r="G12" s="12">
        <f>D12+D13+D14+D15+D16</f>
        <v>100</v>
      </c>
    </row>
    <row r="13" spans="1:7" x14ac:dyDescent="0.25">
      <c r="A13" s="10"/>
      <c r="B13" s="8" t="s">
        <v>14</v>
      </c>
      <c r="C13" s="8"/>
      <c r="D13" s="13">
        <f>C13*100/F$12</f>
        <v>0</v>
      </c>
    </row>
    <row r="14" spans="1:7" x14ac:dyDescent="0.25">
      <c r="A14" s="10"/>
      <c r="B14" s="8" t="s">
        <v>15</v>
      </c>
      <c r="C14" s="8">
        <v>55</v>
      </c>
      <c r="D14" s="13">
        <f>C14*100/F$12</f>
        <v>16.666666666666668</v>
      </c>
    </row>
    <row r="15" spans="1:7" x14ac:dyDescent="0.25">
      <c r="A15" s="10"/>
      <c r="B15" s="8" t="s">
        <v>16</v>
      </c>
      <c r="C15" s="8">
        <v>167</v>
      </c>
      <c r="D15" s="13">
        <f>C15*100/F$12</f>
        <v>50.606060606060609</v>
      </c>
    </row>
    <row r="16" spans="1:7" x14ac:dyDescent="0.25">
      <c r="A16" s="10"/>
      <c r="B16" s="8" t="s">
        <v>17</v>
      </c>
      <c r="C16" s="8">
        <v>108</v>
      </c>
      <c r="D16" s="13">
        <f>C16*100/F$12</f>
        <v>32.727272727272727</v>
      </c>
    </row>
    <row r="17" spans="1:9" x14ac:dyDescent="0.25">
      <c r="A17" s="10">
        <v>3</v>
      </c>
      <c r="B17" s="7" t="s">
        <v>18</v>
      </c>
      <c r="C17" s="8"/>
      <c r="D17" s="9"/>
      <c r="F17" s="11">
        <f>SUM(C18:C22)</f>
        <v>330</v>
      </c>
      <c r="G17" s="12">
        <f>D18+D19+D20+D21+D22</f>
        <v>100</v>
      </c>
    </row>
    <row r="18" spans="1:9" x14ac:dyDescent="0.25">
      <c r="A18" s="10"/>
      <c r="B18" s="8" t="s">
        <v>19</v>
      </c>
      <c r="C18" s="8">
        <v>200</v>
      </c>
      <c r="D18" s="13">
        <f>C18*100/F$17</f>
        <v>60.606060606060609</v>
      </c>
    </row>
    <row r="19" spans="1:9" x14ac:dyDescent="0.25">
      <c r="A19" s="10"/>
      <c r="B19" s="8" t="s">
        <v>20</v>
      </c>
      <c r="C19" s="8">
        <v>101</v>
      </c>
      <c r="D19" s="13">
        <f>C19*100/F$17</f>
        <v>30.606060606060606</v>
      </c>
    </row>
    <row r="20" spans="1:9" x14ac:dyDescent="0.25">
      <c r="A20" s="10"/>
      <c r="B20" s="8" t="s">
        <v>21</v>
      </c>
      <c r="C20" s="8">
        <v>24</v>
      </c>
      <c r="D20" s="13">
        <f>C20*100/F$17</f>
        <v>7.2727272727272725</v>
      </c>
    </row>
    <row r="21" spans="1:9" x14ac:dyDescent="0.25">
      <c r="A21" s="10"/>
      <c r="B21" s="8" t="s">
        <v>22</v>
      </c>
      <c r="C21" s="8">
        <v>5</v>
      </c>
      <c r="D21" s="13">
        <f>C21*100/F$17</f>
        <v>1.5151515151515151</v>
      </c>
    </row>
    <row r="22" spans="1:9" x14ac:dyDescent="0.25">
      <c r="A22" s="14"/>
      <c r="B22" s="8" t="s">
        <v>23</v>
      </c>
      <c r="C22" s="8"/>
      <c r="D22" s="13">
        <f>C22*100/F$17</f>
        <v>0</v>
      </c>
    </row>
    <row r="23" spans="1:9" x14ac:dyDescent="0.25">
      <c r="A23" s="6">
        <v>4</v>
      </c>
      <c r="B23" s="15" t="s">
        <v>24</v>
      </c>
      <c r="C23" s="16"/>
      <c r="D23" s="17"/>
      <c r="F23" s="11">
        <f>SUM(C25:C33)</f>
        <v>330</v>
      </c>
      <c r="G23" s="12">
        <f>D25+D26+D27+D28+D29+D30+D31+D32+D33</f>
        <v>100</v>
      </c>
      <c r="I23" s="3" t="s">
        <v>93</v>
      </c>
    </row>
    <row r="24" spans="1:9" x14ac:dyDescent="0.25">
      <c r="A24" s="10"/>
      <c r="B24" s="18" t="s">
        <v>25</v>
      </c>
      <c r="C24" s="19"/>
      <c r="D24" s="20"/>
    </row>
    <row r="25" spans="1:9" x14ac:dyDescent="0.25">
      <c r="A25" s="10"/>
      <c r="B25" s="8" t="s">
        <v>26</v>
      </c>
      <c r="C25" s="8">
        <v>24</v>
      </c>
      <c r="D25" s="13">
        <f t="shared" ref="D25:D33" si="0">C25*100/F$23</f>
        <v>7.2727272727272725</v>
      </c>
    </row>
    <row r="26" spans="1:9" x14ac:dyDescent="0.25">
      <c r="A26" s="10"/>
      <c r="B26" s="8" t="s">
        <v>27</v>
      </c>
      <c r="C26" s="8">
        <v>30</v>
      </c>
      <c r="D26" s="13">
        <f t="shared" si="0"/>
        <v>9.0909090909090917</v>
      </c>
    </row>
    <row r="27" spans="1:9" x14ac:dyDescent="0.25">
      <c r="A27" s="10"/>
      <c r="B27" s="8" t="s">
        <v>28</v>
      </c>
      <c r="C27" s="8">
        <v>27</v>
      </c>
      <c r="D27" s="13">
        <f t="shared" si="0"/>
        <v>8.1818181818181817</v>
      </c>
    </row>
    <row r="28" spans="1:9" x14ac:dyDescent="0.25">
      <c r="A28" s="10"/>
      <c r="B28" s="8" t="s">
        <v>29</v>
      </c>
      <c r="C28" s="8">
        <v>168</v>
      </c>
      <c r="D28" s="13">
        <f t="shared" si="0"/>
        <v>50.909090909090907</v>
      </c>
    </row>
    <row r="29" spans="1:9" x14ac:dyDescent="0.25">
      <c r="A29" s="10"/>
      <c r="B29" s="8" t="s">
        <v>30</v>
      </c>
      <c r="C29" s="8">
        <v>81</v>
      </c>
      <c r="D29" s="13">
        <f t="shared" si="0"/>
        <v>24.545454545454547</v>
      </c>
    </row>
    <row r="30" spans="1:9" x14ac:dyDescent="0.25">
      <c r="A30" s="10"/>
      <c r="B30" s="21" t="s">
        <v>31</v>
      </c>
      <c r="C30" s="22"/>
      <c r="D30" s="13">
        <f t="shared" si="0"/>
        <v>0</v>
      </c>
    </row>
    <row r="31" spans="1:9" x14ac:dyDescent="0.25">
      <c r="A31" s="10"/>
      <c r="B31" s="8" t="s">
        <v>32</v>
      </c>
      <c r="C31" s="8"/>
      <c r="D31" s="13">
        <f t="shared" si="0"/>
        <v>0</v>
      </c>
    </row>
    <row r="32" spans="1:9" x14ac:dyDescent="0.25">
      <c r="A32" s="10"/>
      <c r="B32" s="8" t="s">
        <v>33</v>
      </c>
      <c r="C32" s="8"/>
      <c r="D32" s="13">
        <f t="shared" si="0"/>
        <v>0</v>
      </c>
    </row>
    <row r="33" spans="1:7" x14ac:dyDescent="0.25">
      <c r="A33" s="14"/>
      <c r="B33" s="8" t="s">
        <v>34</v>
      </c>
      <c r="C33" s="8">
        <v>0</v>
      </c>
      <c r="D33" s="13">
        <f t="shared" si="0"/>
        <v>0</v>
      </c>
    </row>
    <row r="34" spans="1:7" x14ac:dyDescent="0.25">
      <c r="A34" s="6">
        <v>5</v>
      </c>
      <c r="B34" s="21" t="s">
        <v>35</v>
      </c>
      <c r="C34" s="22"/>
      <c r="D34" s="23"/>
      <c r="F34" s="11">
        <f>SUM(C35:C43)</f>
        <v>330</v>
      </c>
      <c r="G34" s="12">
        <f>D35+D36+D37+D38+D39+D40+D41+D42+D43</f>
        <v>100.00000000000001</v>
      </c>
    </row>
    <row r="35" spans="1:7" x14ac:dyDescent="0.25">
      <c r="A35" s="10"/>
      <c r="B35" s="8" t="s">
        <v>36</v>
      </c>
      <c r="C35" s="8">
        <v>4</v>
      </c>
      <c r="D35" s="13">
        <f t="shared" ref="D35:D43" si="1">C35*100/F$34</f>
        <v>1.2121212121212122</v>
      </c>
    </row>
    <row r="36" spans="1:7" x14ac:dyDescent="0.25">
      <c r="A36" s="10"/>
      <c r="B36" s="8" t="s">
        <v>37</v>
      </c>
      <c r="C36" s="8">
        <v>8</v>
      </c>
      <c r="D36" s="13">
        <f t="shared" si="1"/>
        <v>2.4242424242424243</v>
      </c>
    </row>
    <row r="37" spans="1:7" x14ac:dyDescent="0.25">
      <c r="A37" s="10"/>
      <c r="B37" s="8" t="s">
        <v>38</v>
      </c>
      <c r="C37" s="8">
        <v>6</v>
      </c>
      <c r="D37" s="13">
        <f t="shared" si="1"/>
        <v>1.8181818181818181</v>
      </c>
    </row>
    <row r="38" spans="1:7" x14ac:dyDescent="0.25">
      <c r="A38" s="10"/>
      <c r="B38" s="8" t="s">
        <v>39</v>
      </c>
      <c r="C38" s="8">
        <v>12</v>
      </c>
      <c r="D38" s="13">
        <f t="shared" si="1"/>
        <v>3.6363636363636362</v>
      </c>
    </row>
    <row r="39" spans="1:7" x14ac:dyDescent="0.25">
      <c r="A39" s="10"/>
      <c r="B39" s="8" t="s">
        <v>40</v>
      </c>
      <c r="C39" s="8">
        <v>77</v>
      </c>
      <c r="D39" s="13">
        <f t="shared" si="1"/>
        <v>23.333333333333332</v>
      </c>
    </row>
    <row r="40" spans="1:7" x14ac:dyDescent="0.25">
      <c r="A40" s="10"/>
      <c r="B40" s="8" t="s">
        <v>41</v>
      </c>
      <c r="C40" s="8">
        <v>44</v>
      </c>
      <c r="D40" s="13">
        <f t="shared" si="1"/>
        <v>13.333333333333334</v>
      </c>
    </row>
    <row r="41" spans="1:7" x14ac:dyDescent="0.25">
      <c r="A41" s="10"/>
      <c r="B41" s="8" t="s">
        <v>42</v>
      </c>
      <c r="C41" s="8">
        <v>11</v>
      </c>
      <c r="D41" s="13">
        <f t="shared" si="1"/>
        <v>3.3333333333333335</v>
      </c>
    </row>
    <row r="42" spans="1:7" x14ac:dyDescent="0.25">
      <c r="A42" s="10"/>
      <c r="B42" s="8" t="s">
        <v>43</v>
      </c>
      <c r="C42" s="8">
        <v>110</v>
      </c>
      <c r="D42" s="13">
        <f t="shared" si="1"/>
        <v>33.333333333333336</v>
      </c>
    </row>
    <row r="43" spans="1:7" x14ac:dyDescent="0.25">
      <c r="A43" s="14"/>
      <c r="B43" s="8" t="s">
        <v>23</v>
      </c>
      <c r="C43" s="8">
        <v>58</v>
      </c>
      <c r="D43" s="13">
        <f t="shared" si="1"/>
        <v>17.575757575757574</v>
      </c>
    </row>
  </sheetData>
  <mergeCells count="5">
    <mergeCell ref="A1:E1"/>
    <mergeCell ref="A2:E2"/>
    <mergeCell ref="A4:E4"/>
    <mergeCell ref="A5:E5"/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B24" sqref="B24"/>
    </sheetView>
  </sheetViews>
  <sheetFormatPr defaultRowHeight="14.25" x14ac:dyDescent="0.2"/>
  <cols>
    <col min="1" max="1" width="5.125" style="30" customWidth="1"/>
    <col min="2" max="2" width="49.75" customWidth="1"/>
    <col min="3" max="3" width="5.875" bestFit="1" customWidth="1"/>
    <col min="4" max="4" width="5.625" bestFit="1" customWidth="1"/>
    <col min="5" max="5" width="5.875" bestFit="1" customWidth="1"/>
    <col min="6" max="6" width="5.625" customWidth="1"/>
    <col min="7" max="7" width="5.875" bestFit="1" customWidth="1"/>
    <col min="8" max="8" width="6.25" bestFit="1" customWidth="1"/>
    <col min="9" max="9" width="5.875" bestFit="1" customWidth="1"/>
    <col min="10" max="10" width="5.625" bestFit="1" customWidth="1"/>
    <col min="11" max="11" width="5.875" bestFit="1" customWidth="1"/>
    <col min="12" max="12" width="18.125" customWidth="1"/>
    <col min="13" max="13" width="0.25" customWidth="1"/>
    <col min="14" max="14" width="10.75" style="30" hidden="1" customWidth="1"/>
    <col min="15" max="15" width="0.25" customWidth="1"/>
    <col min="16" max="16" width="0.125" customWidth="1"/>
  </cols>
  <sheetData>
    <row r="1" spans="1:17" s="26" customFormat="1" ht="21" x14ac:dyDescent="0.35">
      <c r="A1" s="24">
        <v>2</v>
      </c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27"/>
    </row>
    <row r="2" spans="1:17" ht="21" x14ac:dyDescent="0.35">
      <c r="A2" s="28" t="s">
        <v>2</v>
      </c>
      <c r="B2" s="29" t="s">
        <v>3</v>
      </c>
      <c r="C2" s="96" t="s">
        <v>45</v>
      </c>
      <c r="D2" s="96"/>
      <c r="E2" s="96"/>
      <c r="F2" s="96"/>
      <c r="G2" s="96"/>
      <c r="H2" s="96"/>
      <c r="I2" s="96"/>
      <c r="J2" s="96"/>
      <c r="K2" s="96"/>
      <c r="L2" s="96"/>
      <c r="N2" s="30" t="s">
        <v>6</v>
      </c>
      <c r="O2" t="s">
        <v>7</v>
      </c>
    </row>
    <row r="3" spans="1:17" ht="21" x14ac:dyDescent="0.35">
      <c r="A3" s="31"/>
      <c r="B3" s="32"/>
      <c r="C3" s="96" t="s">
        <v>46</v>
      </c>
      <c r="D3" s="96"/>
      <c r="E3" s="96" t="s">
        <v>47</v>
      </c>
      <c r="F3" s="96"/>
      <c r="G3" s="96" t="s">
        <v>48</v>
      </c>
      <c r="H3" s="96"/>
      <c r="I3" s="96" t="s">
        <v>49</v>
      </c>
      <c r="J3" s="96"/>
      <c r="K3" s="96" t="s">
        <v>50</v>
      </c>
      <c r="L3" s="96"/>
    </row>
    <row r="4" spans="1:17" ht="21" x14ac:dyDescent="0.35">
      <c r="A4" s="33"/>
      <c r="B4" s="34"/>
      <c r="C4" s="35" t="s">
        <v>4</v>
      </c>
      <c r="D4" s="35" t="s">
        <v>5</v>
      </c>
      <c r="E4" s="35" t="s">
        <v>4</v>
      </c>
      <c r="F4" s="35" t="s">
        <v>5</v>
      </c>
      <c r="G4" s="35" t="s">
        <v>4</v>
      </c>
      <c r="H4" s="35" t="s">
        <v>5</v>
      </c>
      <c r="I4" s="35" t="s">
        <v>4</v>
      </c>
      <c r="J4" s="35" t="s">
        <v>5</v>
      </c>
      <c r="K4" s="35" t="s">
        <v>4</v>
      </c>
      <c r="L4" s="35" t="s">
        <v>5</v>
      </c>
    </row>
    <row r="5" spans="1:17" ht="21" x14ac:dyDescent="0.35">
      <c r="A5" s="36">
        <v>1</v>
      </c>
      <c r="B5" s="37" t="s">
        <v>101</v>
      </c>
      <c r="C5" s="38">
        <v>155</v>
      </c>
      <c r="D5" s="39">
        <f>C5*100/N5</f>
        <v>46.969696969696969</v>
      </c>
      <c r="E5" s="38">
        <v>175</v>
      </c>
      <c r="F5" s="39">
        <f>E5*100/N5</f>
        <v>53.030303030303031</v>
      </c>
      <c r="G5" s="38">
        <v>0</v>
      </c>
      <c r="H5" s="39">
        <f>G5*100/N5</f>
        <v>0</v>
      </c>
      <c r="I5" s="38">
        <v>0</v>
      </c>
      <c r="J5" s="39">
        <f>I5*100/N5</f>
        <v>0</v>
      </c>
      <c r="K5" s="38">
        <v>0</v>
      </c>
      <c r="L5" s="39">
        <f>K5*100/N5</f>
        <v>0</v>
      </c>
      <c r="N5" s="30">
        <f>SUM(C5,E5,G5,I5,K5)</f>
        <v>330</v>
      </c>
      <c r="O5" s="40">
        <f>D5+F5+H5+J5+L5</f>
        <v>100</v>
      </c>
    </row>
    <row r="6" spans="1:17" ht="21" x14ac:dyDescent="0.35">
      <c r="A6" s="36">
        <v>2</v>
      </c>
      <c r="B6" s="37" t="s">
        <v>102</v>
      </c>
      <c r="C6" s="38">
        <v>145</v>
      </c>
      <c r="D6" s="39">
        <f t="shared" ref="D6:D9" si="0">C6*100/N6</f>
        <v>43.939393939393938</v>
      </c>
      <c r="E6" s="38">
        <v>185</v>
      </c>
      <c r="F6" s="39">
        <f>E6*100/N6</f>
        <v>56.060606060606062</v>
      </c>
      <c r="G6" s="38">
        <v>0</v>
      </c>
      <c r="H6" s="39">
        <f t="shared" ref="H6:H8" si="1">G6*100/N6</f>
        <v>0</v>
      </c>
      <c r="I6" s="38">
        <v>0</v>
      </c>
      <c r="J6" s="39">
        <f t="shared" ref="J6:J9" si="2">I6*100/N6</f>
        <v>0</v>
      </c>
      <c r="K6" s="38">
        <v>0</v>
      </c>
      <c r="L6" s="39">
        <f t="shared" ref="L6:L9" si="3">K6*100/N6</f>
        <v>0</v>
      </c>
      <c r="N6" s="30">
        <f t="shared" ref="N6:N9" si="4">SUM(C6,E6,G6,I6,K6)</f>
        <v>330</v>
      </c>
      <c r="O6" s="40">
        <f t="shared" ref="O6:O9" si="5">D6+F6+H6+J6+L6</f>
        <v>100</v>
      </c>
    </row>
    <row r="7" spans="1:17" ht="21" x14ac:dyDescent="0.35">
      <c r="A7" s="36">
        <v>3</v>
      </c>
      <c r="B7" s="37" t="s">
        <v>103</v>
      </c>
      <c r="C7" s="38">
        <v>130</v>
      </c>
      <c r="D7" s="39">
        <f t="shared" si="0"/>
        <v>39.393939393939391</v>
      </c>
      <c r="E7" s="38">
        <v>200</v>
      </c>
      <c r="F7" s="39">
        <f t="shared" ref="F7:F9" si="6">E7*100/N7</f>
        <v>60.606060606060609</v>
      </c>
      <c r="G7" s="38">
        <v>0</v>
      </c>
      <c r="H7" s="39">
        <f t="shared" si="1"/>
        <v>0</v>
      </c>
      <c r="I7" s="38">
        <v>0</v>
      </c>
      <c r="J7" s="39">
        <f t="shared" si="2"/>
        <v>0</v>
      </c>
      <c r="K7" s="38">
        <v>0</v>
      </c>
      <c r="L7" s="39">
        <f t="shared" si="3"/>
        <v>0</v>
      </c>
      <c r="N7" s="30">
        <f t="shared" si="4"/>
        <v>330</v>
      </c>
      <c r="O7" s="40">
        <f t="shared" si="5"/>
        <v>100</v>
      </c>
    </row>
    <row r="8" spans="1:17" ht="21" x14ac:dyDescent="0.35">
      <c r="A8" s="36">
        <v>4</v>
      </c>
      <c r="B8" s="37" t="s">
        <v>104</v>
      </c>
      <c r="C8" s="38">
        <v>100</v>
      </c>
      <c r="D8" s="39">
        <f t="shared" si="0"/>
        <v>30.303030303030305</v>
      </c>
      <c r="E8" s="38">
        <v>230</v>
      </c>
      <c r="F8" s="39">
        <f t="shared" si="6"/>
        <v>69.696969696969703</v>
      </c>
      <c r="G8" s="38">
        <v>0</v>
      </c>
      <c r="H8" s="39">
        <f t="shared" si="1"/>
        <v>0</v>
      </c>
      <c r="I8" s="38">
        <v>0</v>
      </c>
      <c r="J8" s="39">
        <f t="shared" si="2"/>
        <v>0</v>
      </c>
      <c r="K8" s="38">
        <v>0</v>
      </c>
      <c r="L8" s="39">
        <f t="shared" si="3"/>
        <v>0</v>
      </c>
      <c r="N8" s="30">
        <f t="shared" si="4"/>
        <v>330</v>
      </c>
      <c r="O8" s="40">
        <f t="shared" si="5"/>
        <v>100</v>
      </c>
    </row>
    <row r="9" spans="1:17" ht="21" x14ac:dyDescent="0.35">
      <c r="A9" s="36">
        <v>5</v>
      </c>
      <c r="B9" s="41" t="s">
        <v>105</v>
      </c>
      <c r="C9" s="38">
        <v>150</v>
      </c>
      <c r="D9" s="39">
        <f t="shared" si="0"/>
        <v>45.454545454545453</v>
      </c>
      <c r="E9" s="38">
        <v>180</v>
      </c>
      <c r="F9" s="39">
        <f t="shared" si="6"/>
        <v>54.545454545454547</v>
      </c>
      <c r="G9" s="38">
        <v>0</v>
      </c>
      <c r="H9" s="39">
        <f>G9*100/N9</f>
        <v>0</v>
      </c>
      <c r="I9" s="38">
        <v>0</v>
      </c>
      <c r="J9" s="39">
        <f t="shared" si="2"/>
        <v>0</v>
      </c>
      <c r="K9" s="38">
        <v>0</v>
      </c>
      <c r="L9" s="39">
        <f t="shared" si="3"/>
        <v>0</v>
      </c>
      <c r="N9" s="30">
        <f t="shared" si="4"/>
        <v>330</v>
      </c>
      <c r="O9" s="40">
        <f t="shared" si="5"/>
        <v>100</v>
      </c>
      <c r="P9">
        <v>210</v>
      </c>
    </row>
    <row r="10" spans="1:17" ht="21" x14ac:dyDescent="0.35">
      <c r="A10" s="27"/>
      <c r="B10" s="42"/>
      <c r="C10" s="26"/>
      <c r="D10" s="26"/>
      <c r="E10" s="26"/>
      <c r="F10" s="26"/>
      <c r="G10" s="26"/>
      <c r="H10" s="26"/>
      <c r="I10" s="26"/>
      <c r="J10" s="26"/>
      <c r="K10" s="26"/>
      <c r="L10" s="26"/>
      <c r="O10" s="40"/>
    </row>
    <row r="11" spans="1:17" ht="21" x14ac:dyDescent="0.35">
      <c r="F11" s="43"/>
      <c r="Q11">
        <v>330</v>
      </c>
    </row>
  </sheetData>
  <mergeCells count="6">
    <mergeCell ref="C2:L2"/>
    <mergeCell ref="C3:D3"/>
    <mergeCell ref="E3:F3"/>
    <mergeCell ref="G3:H3"/>
    <mergeCell ref="I3:J3"/>
    <mergeCell ref="K3:L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1" sqref="F11"/>
    </sheetView>
  </sheetViews>
  <sheetFormatPr defaultColWidth="9" defaultRowHeight="21" x14ac:dyDescent="0.35"/>
  <cols>
    <col min="1" max="1" width="4.125" style="27" customWidth="1"/>
    <col min="2" max="2" width="28.5" style="26" customWidth="1"/>
    <col min="3" max="3" width="5.875" style="26" bestFit="1" customWidth="1"/>
    <col min="4" max="4" width="6.25" style="26" bestFit="1" customWidth="1"/>
    <col min="5" max="5" width="5.875" style="26" bestFit="1" customWidth="1"/>
    <col min="6" max="6" width="5.625" style="26" bestFit="1" customWidth="1"/>
    <col min="7" max="7" width="5.875" style="26" bestFit="1" customWidth="1"/>
    <col min="8" max="8" width="5.625" style="26" bestFit="1" customWidth="1"/>
    <col min="9" max="9" width="5.875" style="26" bestFit="1" customWidth="1"/>
    <col min="10" max="10" width="5.625" style="26" bestFit="1" customWidth="1"/>
    <col min="11" max="11" width="5.875" style="26" bestFit="1" customWidth="1"/>
    <col min="12" max="12" width="5.625" style="26" bestFit="1" customWidth="1"/>
    <col min="13" max="13" width="0.125" style="26" customWidth="1"/>
    <col min="14" max="14" width="9" style="44" hidden="1" customWidth="1"/>
    <col min="15" max="15" width="9" style="26" hidden="1" customWidth="1"/>
    <col min="16" max="16384" width="9" style="26"/>
  </cols>
  <sheetData>
    <row r="1" spans="1:16" x14ac:dyDescent="0.35">
      <c r="A1" s="24">
        <v>3</v>
      </c>
      <c r="B1" s="25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35">
      <c r="A2" s="28" t="s">
        <v>2</v>
      </c>
      <c r="B2" s="29" t="s">
        <v>3</v>
      </c>
      <c r="C2" s="96" t="s">
        <v>46</v>
      </c>
      <c r="D2" s="96"/>
      <c r="E2" s="96" t="s">
        <v>47</v>
      </c>
      <c r="F2" s="96"/>
      <c r="G2" s="96" t="s">
        <v>48</v>
      </c>
      <c r="H2" s="96"/>
      <c r="I2" s="96" t="s">
        <v>49</v>
      </c>
      <c r="J2" s="96"/>
      <c r="K2" s="96" t="s">
        <v>50</v>
      </c>
      <c r="L2" s="96"/>
      <c r="N2" s="44" t="s">
        <v>6</v>
      </c>
      <c r="O2" s="26" t="s">
        <v>7</v>
      </c>
    </row>
    <row r="3" spans="1:16" x14ac:dyDescent="0.35">
      <c r="A3" s="33"/>
      <c r="B3" s="45"/>
      <c r="C3" s="35" t="s">
        <v>4</v>
      </c>
      <c r="D3" s="35" t="s">
        <v>5</v>
      </c>
      <c r="E3" s="35" t="s">
        <v>4</v>
      </c>
      <c r="F3" s="35" t="s">
        <v>5</v>
      </c>
      <c r="G3" s="35" t="s">
        <v>4</v>
      </c>
      <c r="H3" s="35" t="s">
        <v>5</v>
      </c>
      <c r="I3" s="35" t="s">
        <v>4</v>
      </c>
      <c r="J3" s="35" t="s">
        <v>5</v>
      </c>
      <c r="K3" s="35" t="s">
        <v>4</v>
      </c>
      <c r="L3" s="35" t="s">
        <v>5</v>
      </c>
    </row>
    <row r="4" spans="1:16" ht="42" x14ac:dyDescent="0.35">
      <c r="A4" s="46">
        <v>1</v>
      </c>
      <c r="B4" s="47" t="s">
        <v>106</v>
      </c>
      <c r="C4" s="46">
        <v>110</v>
      </c>
      <c r="D4" s="48">
        <f>C4*100/N4</f>
        <v>33.333333333333336</v>
      </c>
      <c r="E4" s="46">
        <v>210</v>
      </c>
      <c r="F4" s="48">
        <f>E4*100/N4</f>
        <v>63.636363636363633</v>
      </c>
      <c r="G4" s="46">
        <v>10</v>
      </c>
      <c r="H4" s="48">
        <f>G4*100/N4</f>
        <v>3.0303030303030303</v>
      </c>
      <c r="I4" s="46">
        <v>0</v>
      </c>
      <c r="J4" s="48">
        <f>I4*100/N4</f>
        <v>0</v>
      </c>
      <c r="K4" s="46">
        <v>0</v>
      </c>
      <c r="L4" s="48">
        <f>K4*100/N4</f>
        <v>0</v>
      </c>
      <c r="N4" s="49">
        <f>SUM(C4,E4,G4,I4,K4)</f>
        <v>330</v>
      </c>
      <c r="O4" s="50">
        <f>D4+F4+H4+J4+L4</f>
        <v>100</v>
      </c>
    </row>
    <row r="5" spans="1:16" ht="42" x14ac:dyDescent="0.35">
      <c r="A5" s="46">
        <v>2</v>
      </c>
      <c r="B5" s="47" t="s">
        <v>107</v>
      </c>
      <c r="C5" s="46">
        <v>115</v>
      </c>
      <c r="D5" s="48">
        <f t="shared" ref="D5:D7" si="0">C5*100/N5</f>
        <v>34.848484848484851</v>
      </c>
      <c r="E5" s="46">
        <v>210</v>
      </c>
      <c r="F5" s="48">
        <f t="shared" ref="F5:F7" si="1">E5*100/N5</f>
        <v>63.636363636363633</v>
      </c>
      <c r="G5" s="46">
        <v>5</v>
      </c>
      <c r="H5" s="48">
        <f t="shared" ref="H5:H7" si="2">G5*100/N5</f>
        <v>1.5151515151515151</v>
      </c>
      <c r="I5" s="46">
        <v>0</v>
      </c>
      <c r="J5" s="48">
        <f t="shared" ref="J5:J7" si="3">I5*100/N5</f>
        <v>0</v>
      </c>
      <c r="K5" s="46">
        <v>0</v>
      </c>
      <c r="L5" s="48">
        <f t="shared" ref="L5:L7" si="4">K5*100/N5</f>
        <v>0</v>
      </c>
      <c r="N5" s="49">
        <f t="shared" ref="N5:N7" si="5">SUM(C5,E5,G5,I5,K5)</f>
        <v>330</v>
      </c>
      <c r="O5" s="50">
        <f t="shared" ref="O5:O7" si="6">D5+F5+H5+J5+L5</f>
        <v>100</v>
      </c>
    </row>
    <row r="6" spans="1:16" ht="63" x14ac:dyDescent="0.35">
      <c r="A6" s="46">
        <v>3</v>
      </c>
      <c r="B6" s="47" t="s">
        <v>108</v>
      </c>
      <c r="C6" s="46">
        <v>300</v>
      </c>
      <c r="D6" s="48">
        <f t="shared" si="0"/>
        <v>90.909090909090907</v>
      </c>
      <c r="E6" s="46">
        <v>30</v>
      </c>
      <c r="F6" s="48">
        <f t="shared" si="1"/>
        <v>9.0909090909090917</v>
      </c>
      <c r="G6" s="46">
        <v>0</v>
      </c>
      <c r="H6" s="48">
        <f t="shared" si="2"/>
        <v>0</v>
      </c>
      <c r="I6" s="46">
        <v>0</v>
      </c>
      <c r="J6" s="48">
        <f t="shared" si="3"/>
        <v>0</v>
      </c>
      <c r="K6" s="46">
        <v>0</v>
      </c>
      <c r="L6" s="48">
        <f t="shared" si="4"/>
        <v>0</v>
      </c>
      <c r="N6" s="49">
        <f t="shared" si="5"/>
        <v>330</v>
      </c>
      <c r="O6" s="50">
        <f t="shared" si="6"/>
        <v>100</v>
      </c>
    </row>
    <row r="7" spans="1:16" x14ac:dyDescent="0.35">
      <c r="A7" s="46">
        <v>4</v>
      </c>
      <c r="B7" s="47" t="s">
        <v>109</v>
      </c>
      <c r="C7" s="46">
        <v>300</v>
      </c>
      <c r="D7" s="48">
        <f t="shared" si="0"/>
        <v>90.909090909090907</v>
      </c>
      <c r="E7" s="46">
        <v>30</v>
      </c>
      <c r="F7" s="48">
        <f t="shared" si="1"/>
        <v>9.0909090909090917</v>
      </c>
      <c r="G7" s="46">
        <v>0</v>
      </c>
      <c r="H7" s="48">
        <f t="shared" si="2"/>
        <v>0</v>
      </c>
      <c r="I7" s="46">
        <v>0</v>
      </c>
      <c r="J7" s="48">
        <f t="shared" si="3"/>
        <v>0</v>
      </c>
      <c r="K7" s="46">
        <v>0</v>
      </c>
      <c r="L7" s="48">
        <f t="shared" si="4"/>
        <v>0</v>
      </c>
      <c r="N7" s="49">
        <f t="shared" si="5"/>
        <v>330</v>
      </c>
      <c r="O7" s="50">
        <f t="shared" si="6"/>
        <v>100</v>
      </c>
    </row>
    <row r="8" spans="1:16" x14ac:dyDescent="0.35">
      <c r="P8" s="25">
        <v>330</v>
      </c>
    </row>
  </sheetData>
  <mergeCells count="5"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E15" sqref="E15"/>
    </sheetView>
  </sheetViews>
  <sheetFormatPr defaultColWidth="9" defaultRowHeight="21" x14ac:dyDescent="0.35"/>
  <cols>
    <col min="1" max="1" width="3.625" style="27" customWidth="1"/>
    <col min="2" max="2" width="25.625" style="26" customWidth="1"/>
    <col min="3" max="3" width="5.25" style="26" bestFit="1" customWidth="1"/>
    <col min="4" max="4" width="5.875" style="26" customWidth="1"/>
    <col min="5" max="5" width="5.75" style="26" customWidth="1"/>
    <col min="6" max="6" width="5.125" style="26" bestFit="1" customWidth="1"/>
    <col min="7" max="7" width="5.25" style="26" bestFit="1" customWidth="1"/>
    <col min="8" max="8" width="5.125" style="26" bestFit="1" customWidth="1"/>
    <col min="9" max="9" width="5.25" style="26" bestFit="1" customWidth="1"/>
    <col min="10" max="10" width="5.125" style="26" bestFit="1" customWidth="1"/>
    <col min="11" max="11" width="5.25" style="26" bestFit="1" customWidth="1"/>
    <col min="12" max="12" width="5.125" style="26" bestFit="1" customWidth="1"/>
    <col min="13" max="13" width="5.25" style="26" bestFit="1" customWidth="1"/>
    <col min="14" max="14" width="5.125" style="26" customWidth="1"/>
    <col min="15" max="15" width="0.125" style="26" customWidth="1"/>
    <col min="16" max="16" width="0.25" style="44" hidden="1" customWidth="1"/>
    <col min="17" max="17" width="14.625" style="27" hidden="1" customWidth="1"/>
    <col min="18" max="16384" width="9" style="26"/>
  </cols>
  <sheetData>
    <row r="1" spans="1:18" x14ac:dyDescent="0.35">
      <c r="A1" s="24">
        <v>4</v>
      </c>
      <c r="B1" s="25" t="s">
        <v>52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x14ac:dyDescent="0.35">
      <c r="A2" s="28" t="s">
        <v>2</v>
      </c>
      <c r="B2" s="29" t="s">
        <v>3</v>
      </c>
      <c r="C2" s="96" t="s">
        <v>46</v>
      </c>
      <c r="D2" s="96"/>
      <c r="E2" s="96" t="s">
        <v>47</v>
      </c>
      <c r="F2" s="96"/>
      <c r="G2" s="96" t="s">
        <v>48</v>
      </c>
      <c r="H2" s="96"/>
      <c r="I2" s="96" t="s">
        <v>49</v>
      </c>
      <c r="J2" s="96"/>
      <c r="K2" s="96" t="s">
        <v>50</v>
      </c>
      <c r="L2" s="96"/>
      <c r="M2" s="96" t="s">
        <v>53</v>
      </c>
      <c r="N2" s="96"/>
      <c r="P2" s="44" t="s">
        <v>6</v>
      </c>
      <c r="Q2" s="27" t="s">
        <v>7</v>
      </c>
    </row>
    <row r="3" spans="1:18" x14ac:dyDescent="0.35">
      <c r="A3" s="33"/>
      <c r="B3" s="45"/>
      <c r="C3" s="51" t="s">
        <v>4</v>
      </c>
      <c r="D3" s="51" t="s">
        <v>5</v>
      </c>
      <c r="E3" s="51" t="s">
        <v>4</v>
      </c>
      <c r="F3" s="51" t="s">
        <v>5</v>
      </c>
      <c r="G3" s="51" t="s">
        <v>4</v>
      </c>
      <c r="H3" s="51" t="s">
        <v>5</v>
      </c>
      <c r="I3" s="51" t="s">
        <v>4</v>
      </c>
      <c r="J3" s="51" t="s">
        <v>5</v>
      </c>
      <c r="K3" s="51" t="s">
        <v>4</v>
      </c>
      <c r="L3" s="51" t="s">
        <v>5</v>
      </c>
      <c r="M3" s="51" t="s">
        <v>4</v>
      </c>
      <c r="N3" s="51" t="s">
        <v>5</v>
      </c>
    </row>
    <row r="4" spans="1:18" x14ac:dyDescent="0.35">
      <c r="A4" s="52">
        <v>1</v>
      </c>
      <c r="B4" s="53" t="s">
        <v>54</v>
      </c>
      <c r="C4" s="54">
        <v>250</v>
      </c>
      <c r="D4" s="55">
        <f>C4*100/P4</f>
        <v>75.757575757575751</v>
      </c>
      <c r="E4" s="54">
        <v>80</v>
      </c>
      <c r="F4" s="56">
        <f>E4*100/P4</f>
        <v>24.242424242424242</v>
      </c>
      <c r="G4" s="54">
        <v>0</v>
      </c>
      <c r="H4" s="56">
        <f>G4*100/P4</f>
        <v>0</v>
      </c>
      <c r="I4" s="54">
        <v>0</v>
      </c>
      <c r="J4" s="56">
        <f>I4*100/P4</f>
        <v>0</v>
      </c>
      <c r="K4" s="54">
        <v>0</v>
      </c>
      <c r="L4" s="56">
        <f>K4*100/P4</f>
        <v>0</v>
      </c>
      <c r="M4" s="54">
        <v>0</v>
      </c>
      <c r="N4" s="56">
        <f>M4*100/P4</f>
        <v>0</v>
      </c>
      <c r="P4" s="44">
        <f>SUM(C4,E4,G4,I4,K4,M4)</f>
        <v>330</v>
      </c>
      <c r="Q4" s="57">
        <f>D4+F4+H4+J4+L4+N4</f>
        <v>100</v>
      </c>
    </row>
    <row r="5" spans="1:18" s="59" customFormat="1" x14ac:dyDescent="0.2">
      <c r="A5" s="54">
        <v>2</v>
      </c>
      <c r="B5" s="58" t="s">
        <v>55</v>
      </c>
      <c r="C5" s="54">
        <v>230</v>
      </c>
      <c r="D5" s="55">
        <f t="shared" ref="D5:D13" si="0">C5*100/P5</f>
        <v>69.696969696969703</v>
      </c>
      <c r="E5" s="54">
        <v>100</v>
      </c>
      <c r="F5" s="56">
        <f t="shared" ref="F5:F13" si="1">E5*100/P5</f>
        <v>30.303030303030305</v>
      </c>
      <c r="G5" s="54">
        <v>0</v>
      </c>
      <c r="H5" s="56">
        <f t="shared" ref="H5:H13" si="2">G5*100/P5</f>
        <v>0</v>
      </c>
      <c r="I5" s="54">
        <v>0</v>
      </c>
      <c r="J5" s="56">
        <f t="shared" ref="J5:J13" si="3">I5*100/P5</f>
        <v>0</v>
      </c>
      <c r="K5" s="54">
        <v>0</v>
      </c>
      <c r="L5" s="56">
        <f t="shared" ref="L5:L13" si="4">K5*100/P5</f>
        <v>0</v>
      </c>
      <c r="M5" s="54">
        <v>0</v>
      </c>
      <c r="N5" s="56">
        <f t="shared" ref="N5:N13" si="5">M5*100/P5</f>
        <v>0</v>
      </c>
      <c r="P5" s="44">
        <f t="shared" ref="P5:P13" si="6">SUM(C5,E5,G5,I5,K5,M5)</f>
        <v>330</v>
      </c>
      <c r="Q5" s="57">
        <f t="shared" ref="Q5:Q13" si="7">D5+F5+H5+J5+L5+N5</f>
        <v>100</v>
      </c>
    </row>
    <row r="6" spans="1:18" x14ac:dyDescent="0.35">
      <c r="A6" s="52">
        <v>3</v>
      </c>
      <c r="B6" s="53" t="s">
        <v>56</v>
      </c>
      <c r="C6" s="54">
        <v>190</v>
      </c>
      <c r="D6" s="55">
        <f t="shared" si="0"/>
        <v>57.575757575757578</v>
      </c>
      <c r="E6" s="54">
        <v>140</v>
      </c>
      <c r="F6" s="56">
        <f t="shared" si="1"/>
        <v>42.424242424242422</v>
      </c>
      <c r="G6" s="54">
        <v>0</v>
      </c>
      <c r="H6" s="56">
        <f t="shared" si="2"/>
        <v>0</v>
      </c>
      <c r="I6" s="54">
        <v>0</v>
      </c>
      <c r="J6" s="56">
        <f t="shared" si="3"/>
        <v>0</v>
      </c>
      <c r="K6" s="54">
        <v>0</v>
      </c>
      <c r="L6" s="56">
        <f t="shared" si="4"/>
        <v>0</v>
      </c>
      <c r="M6" s="54">
        <v>0</v>
      </c>
      <c r="N6" s="56">
        <f t="shared" si="5"/>
        <v>0</v>
      </c>
      <c r="P6" s="44">
        <f t="shared" si="6"/>
        <v>330</v>
      </c>
      <c r="Q6" s="57">
        <f t="shared" si="7"/>
        <v>100</v>
      </c>
    </row>
    <row r="7" spans="1:18" x14ac:dyDescent="0.35">
      <c r="A7" s="52">
        <v>4</v>
      </c>
      <c r="B7" s="53" t="s">
        <v>57</v>
      </c>
      <c r="C7" s="54">
        <v>180</v>
      </c>
      <c r="D7" s="55">
        <f t="shared" si="0"/>
        <v>54.545454545454547</v>
      </c>
      <c r="E7" s="54">
        <v>150</v>
      </c>
      <c r="F7" s="56">
        <f t="shared" si="1"/>
        <v>45.454545454545453</v>
      </c>
      <c r="G7" s="54">
        <v>0</v>
      </c>
      <c r="H7" s="56">
        <f t="shared" si="2"/>
        <v>0</v>
      </c>
      <c r="I7" s="54">
        <v>0</v>
      </c>
      <c r="J7" s="56">
        <f t="shared" si="3"/>
        <v>0</v>
      </c>
      <c r="K7" s="54">
        <v>0</v>
      </c>
      <c r="L7" s="56">
        <f t="shared" si="4"/>
        <v>0</v>
      </c>
      <c r="M7" s="54">
        <v>0</v>
      </c>
      <c r="N7" s="56">
        <f t="shared" si="5"/>
        <v>0</v>
      </c>
      <c r="P7" s="44">
        <f t="shared" si="6"/>
        <v>330</v>
      </c>
      <c r="Q7" s="57">
        <f t="shared" si="7"/>
        <v>100</v>
      </c>
    </row>
    <row r="8" spans="1:18" x14ac:dyDescent="0.35">
      <c r="A8" s="52">
        <v>5</v>
      </c>
      <c r="B8" s="53" t="s">
        <v>58</v>
      </c>
      <c r="C8" s="54">
        <v>200</v>
      </c>
      <c r="D8" s="55">
        <f t="shared" si="0"/>
        <v>60.606060606060609</v>
      </c>
      <c r="E8" s="54">
        <v>130</v>
      </c>
      <c r="F8" s="56">
        <f t="shared" si="1"/>
        <v>39.393939393939391</v>
      </c>
      <c r="G8" s="54">
        <v>0</v>
      </c>
      <c r="H8" s="56">
        <f t="shared" si="2"/>
        <v>0</v>
      </c>
      <c r="I8" s="54">
        <v>0</v>
      </c>
      <c r="J8" s="56">
        <f t="shared" si="3"/>
        <v>0</v>
      </c>
      <c r="K8" s="54">
        <v>0</v>
      </c>
      <c r="L8" s="56">
        <f t="shared" si="4"/>
        <v>0</v>
      </c>
      <c r="M8" s="54">
        <v>0</v>
      </c>
      <c r="N8" s="56">
        <f t="shared" si="5"/>
        <v>0</v>
      </c>
      <c r="P8" s="44">
        <f t="shared" si="6"/>
        <v>330</v>
      </c>
      <c r="Q8" s="57">
        <f t="shared" si="7"/>
        <v>100</v>
      </c>
    </row>
    <row r="9" spans="1:18" x14ac:dyDescent="0.35">
      <c r="A9" s="52">
        <v>6</v>
      </c>
      <c r="B9" s="53" t="s">
        <v>59</v>
      </c>
      <c r="C9" s="54">
        <v>200</v>
      </c>
      <c r="D9" s="55">
        <f t="shared" si="0"/>
        <v>60.606060606060609</v>
      </c>
      <c r="E9" s="54">
        <v>130</v>
      </c>
      <c r="F9" s="56">
        <f t="shared" si="1"/>
        <v>39.393939393939391</v>
      </c>
      <c r="G9" s="54">
        <v>0</v>
      </c>
      <c r="H9" s="56">
        <f t="shared" si="2"/>
        <v>0</v>
      </c>
      <c r="I9" s="54">
        <v>0</v>
      </c>
      <c r="J9" s="56">
        <f t="shared" si="3"/>
        <v>0</v>
      </c>
      <c r="K9" s="54">
        <v>0</v>
      </c>
      <c r="L9" s="56">
        <f t="shared" si="4"/>
        <v>0</v>
      </c>
      <c r="M9" s="54">
        <v>0</v>
      </c>
      <c r="N9" s="56">
        <f t="shared" si="5"/>
        <v>0</v>
      </c>
      <c r="P9" s="44">
        <f t="shared" si="6"/>
        <v>330</v>
      </c>
      <c r="Q9" s="57">
        <f t="shared" si="7"/>
        <v>100</v>
      </c>
    </row>
    <row r="10" spans="1:18" x14ac:dyDescent="0.35">
      <c r="A10" s="52">
        <v>7</v>
      </c>
      <c r="B10" s="53" t="s">
        <v>60</v>
      </c>
      <c r="C10" s="54">
        <v>290</v>
      </c>
      <c r="D10" s="55">
        <f t="shared" si="0"/>
        <v>87.878787878787875</v>
      </c>
      <c r="E10" s="54">
        <v>40</v>
      </c>
      <c r="F10" s="56">
        <f t="shared" si="1"/>
        <v>12.121212121212121</v>
      </c>
      <c r="G10" s="54">
        <v>0</v>
      </c>
      <c r="H10" s="56">
        <f t="shared" si="2"/>
        <v>0</v>
      </c>
      <c r="I10" s="54">
        <v>0</v>
      </c>
      <c r="J10" s="56">
        <f t="shared" si="3"/>
        <v>0</v>
      </c>
      <c r="K10" s="54">
        <v>0</v>
      </c>
      <c r="L10" s="56">
        <f t="shared" si="4"/>
        <v>0</v>
      </c>
      <c r="M10" s="54">
        <v>0</v>
      </c>
      <c r="N10" s="56">
        <f t="shared" si="5"/>
        <v>0</v>
      </c>
      <c r="P10" s="44">
        <f t="shared" si="6"/>
        <v>330</v>
      </c>
      <c r="Q10" s="57">
        <f t="shared" si="7"/>
        <v>100</v>
      </c>
    </row>
    <row r="11" spans="1:18" x14ac:dyDescent="0.35">
      <c r="A11" s="52">
        <v>8</v>
      </c>
      <c r="B11" s="53" t="s">
        <v>61</v>
      </c>
      <c r="C11" s="54">
        <v>310</v>
      </c>
      <c r="D11" s="55">
        <f t="shared" si="0"/>
        <v>93.939393939393938</v>
      </c>
      <c r="E11" s="54">
        <v>20</v>
      </c>
      <c r="F11" s="56">
        <f t="shared" si="1"/>
        <v>6.0606060606060606</v>
      </c>
      <c r="G11" s="54">
        <v>0</v>
      </c>
      <c r="H11" s="56">
        <f t="shared" si="2"/>
        <v>0</v>
      </c>
      <c r="I11" s="54">
        <v>0</v>
      </c>
      <c r="J11" s="56">
        <f t="shared" si="3"/>
        <v>0</v>
      </c>
      <c r="K11" s="54">
        <v>0</v>
      </c>
      <c r="L11" s="56">
        <f t="shared" si="4"/>
        <v>0</v>
      </c>
      <c r="M11" s="54">
        <v>0</v>
      </c>
      <c r="N11" s="56">
        <f t="shared" si="5"/>
        <v>0</v>
      </c>
      <c r="P11" s="44">
        <f t="shared" si="6"/>
        <v>330</v>
      </c>
      <c r="Q11" s="57">
        <f t="shared" si="7"/>
        <v>100</v>
      </c>
    </row>
    <row r="12" spans="1:18" x14ac:dyDescent="0.35">
      <c r="A12" s="52">
        <v>9</v>
      </c>
      <c r="B12" s="53" t="s">
        <v>62</v>
      </c>
      <c r="C12" s="54">
        <v>310</v>
      </c>
      <c r="D12" s="55">
        <f t="shared" si="0"/>
        <v>93.939393939393938</v>
      </c>
      <c r="E12" s="54">
        <v>20</v>
      </c>
      <c r="F12" s="56">
        <f t="shared" si="1"/>
        <v>6.0606060606060606</v>
      </c>
      <c r="G12" s="54">
        <v>0</v>
      </c>
      <c r="H12" s="56">
        <f t="shared" si="2"/>
        <v>0</v>
      </c>
      <c r="I12" s="54">
        <v>0</v>
      </c>
      <c r="J12" s="56">
        <f t="shared" si="3"/>
        <v>0</v>
      </c>
      <c r="K12" s="54">
        <v>0</v>
      </c>
      <c r="L12" s="56">
        <f t="shared" si="4"/>
        <v>0</v>
      </c>
      <c r="M12" s="54">
        <v>0</v>
      </c>
      <c r="N12" s="56">
        <f t="shared" si="5"/>
        <v>0</v>
      </c>
      <c r="P12" s="44">
        <f t="shared" si="6"/>
        <v>330</v>
      </c>
      <c r="Q12" s="57">
        <f t="shared" si="7"/>
        <v>100</v>
      </c>
    </row>
    <row r="13" spans="1:18" x14ac:dyDescent="0.35">
      <c r="A13" s="54">
        <v>10</v>
      </c>
      <c r="B13" s="60" t="s">
        <v>63</v>
      </c>
      <c r="C13" s="54">
        <v>90</v>
      </c>
      <c r="D13" s="55">
        <f t="shared" si="0"/>
        <v>27.272727272727273</v>
      </c>
      <c r="E13" s="54">
        <v>240</v>
      </c>
      <c r="F13" s="56">
        <f t="shared" si="1"/>
        <v>72.727272727272734</v>
      </c>
      <c r="G13" s="54">
        <v>0</v>
      </c>
      <c r="H13" s="56">
        <f t="shared" si="2"/>
        <v>0</v>
      </c>
      <c r="I13" s="54">
        <v>0</v>
      </c>
      <c r="J13" s="56">
        <f t="shared" si="3"/>
        <v>0</v>
      </c>
      <c r="K13" s="54">
        <v>0</v>
      </c>
      <c r="L13" s="56">
        <f t="shared" si="4"/>
        <v>0</v>
      </c>
      <c r="M13" s="54">
        <v>0</v>
      </c>
      <c r="N13" s="56">
        <f t="shared" si="5"/>
        <v>0</v>
      </c>
      <c r="P13" s="44">
        <f t="shared" si="6"/>
        <v>330</v>
      </c>
      <c r="Q13" s="57">
        <f t="shared" si="7"/>
        <v>100</v>
      </c>
    </row>
    <row r="14" spans="1:18" x14ac:dyDescent="0.35">
      <c r="R14" s="25">
        <v>330</v>
      </c>
    </row>
  </sheetData>
  <mergeCells count="6"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G22" sqref="G22"/>
    </sheetView>
  </sheetViews>
  <sheetFormatPr defaultRowHeight="14.25" x14ac:dyDescent="0.2"/>
  <sheetData>
    <row r="1" spans="1:2" x14ac:dyDescent="0.2">
      <c r="A1" t="s">
        <v>64</v>
      </c>
    </row>
    <row r="2" spans="1:2" x14ac:dyDescent="0.2">
      <c r="B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A44" sqref="A44"/>
    </sheetView>
  </sheetViews>
  <sheetFormatPr defaultRowHeight="14.25" x14ac:dyDescent="0.2"/>
  <cols>
    <col min="1" max="1" width="15.625" customWidth="1"/>
    <col min="2" max="2" width="38.375" customWidth="1"/>
    <col min="3" max="3" width="37.375" customWidth="1"/>
    <col min="4" max="4" width="19.375" customWidth="1"/>
    <col min="5" max="5" width="17.75" customWidth="1"/>
    <col min="6" max="6" width="36.375" customWidth="1"/>
  </cols>
  <sheetData>
    <row r="1" spans="1:2" x14ac:dyDescent="0.2">
      <c r="A1" t="s">
        <v>73</v>
      </c>
    </row>
    <row r="2" spans="1:2" x14ac:dyDescent="0.2">
      <c r="A2" t="s">
        <v>155</v>
      </c>
    </row>
    <row r="3" spans="1:2" x14ac:dyDescent="0.2">
      <c r="A3" t="s">
        <v>154</v>
      </c>
    </row>
    <row r="5" spans="1:2" x14ac:dyDescent="0.2">
      <c r="A5" t="s">
        <v>110</v>
      </c>
    </row>
    <row r="6" spans="1:2" x14ac:dyDescent="0.2">
      <c r="B6" t="s">
        <v>114</v>
      </c>
    </row>
    <row r="7" spans="1:2" x14ac:dyDescent="0.2">
      <c r="B7" t="s">
        <v>115</v>
      </c>
    </row>
    <row r="8" spans="1:2" x14ac:dyDescent="0.2">
      <c r="B8" t="s">
        <v>116</v>
      </c>
    </row>
    <row r="9" spans="1:2" x14ac:dyDescent="0.2">
      <c r="B9" t="s">
        <v>112</v>
      </c>
    </row>
    <row r="10" spans="1:2" x14ac:dyDescent="0.2">
      <c r="B10" t="s">
        <v>113</v>
      </c>
    </row>
    <row r="11" spans="1:2" x14ac:dyDescent="0.2">
      <c r="B11" t="s">
        <v>117</v>
      </c>
    </row>
    <row r="12" spans="1:2" x14ac:dyDescent="0.2">
      <c r="B12" t="s">
        <v>111</v>
      </c>
    </row>
    <row r="13" spans="1:2" x14ac:dyDescent="0.2">
      <c r="B13" t="s">
        <v>140</v>
      </c>
    </row>
    <row r="14" spans="1:2" x14ac:dyDescent="0.2">
      <c r="B14" t="s">
        <v>118</v>
      </c>
    </row>
    <row r="15" spans="1:2" x14ac:dyDescent="0.2">
      <c r="B15" t="s">
        <v>119</v>
      </c>
    </row>
    <row r="16" spans="1:2" x14ac:dyDescent="0.2">
      <c r="B16" t="s">
        <v>120</v>
      </c>
    </row>
    <row r="18" spans="1:2" x14ac:dyDescent="0.2">
      <c r="A18" t="s">
        <v>72</v>
      </c>
    </row>
    <row r="19" spans="1:2" x14ac:dyDescent="0.2">
      <c r="A19" t="s">
        <v>71</v>
      </c>
    </row>
    <row r="20" spans="1:2" x14ac:dyDescent="0.2">
      <c r="A20" t="s">
        <v>70</v>
      </c>
    </row>
    <row r="21" spans="1:2" x14ac:dyDescent="0.2">
      <c r="A21" t="s">
        <v>141</v>
      </c>
    </row>
    <row r="22" spans="1:2" x14ac:dyDescent="0.2">
      <c r="B22" t="s">
        <v>142</v>
      </c>
    </row>
    <row r="23" spans="1:2" x14ac:dyDescent="0.2">
      <c r="B23" t="s">
        <v>143</v>
      </c>
    </row>
    <row r="25" spans="1:2" x14ac:dyDescent="0.2">
      <c r="A25" t="s">
        <v>69</v>
      </c>
    </row>
    <row r="26" spans="1:2" x14ac:dyDescent="0.2">
      <c r="A26" t="s">
        <v>144</v>
      </c>
    </row>
    <row r="27" spans="1:2" x14ac:dyDescent="0.2">
      <c r="A27" t="s">
        <v>146</v>
      </c>
    </row>
    <row r="28" spans="1:2" x14ac:dyDescent="0.2">
      <c r="A28" t="s">
        <v>145</v>
      </c>
    </row>
    <row r="29" spans="1:2" x14ac:dyDescent="0.2">
      <c r="A29" t="s">
        <v>156</v>
      </c>
    </row>
    <row r="30" spans="1:2" x14ac:dyDescent="0.2">
      <c r="A30" t="s">
        <v>147</v>
      </c>
    </row>
    <row r="32" spans="1:2" x14ac:dyDescent="0.2">
      <c r="A32" t="s">
        <v>68</v>
      </c>
    </row>
    <row r="33" spans="1:6" x14ac:dyDescent="0.2">
      <c r="A33" t="s">
        <v>151</v>
      </c>
    </row>
    <row r="34" spans="1:6" x14ac:dyDescent="0.2">
      <c r="A34" t="s">
        <v>150</v>
      </c>
    </row>
    <row r="35" spans="1:6" x14ac:dyDescent="0.2">
      <c r="A35" t="s">
        <v>152</v>
      </c>
    </row>
    <row r="36" spans="1:6" x14ac:dyDescent="0.2">
      <c r="A36" t="s">
        <v>153</v>
      </c>
    </row>
    <row r="37" spans="1:6" x14ac:dyDescent="0.2">
      <c r="A37" t="s">
        <v>67</v>
      </c>
    </row>
    <row r="38" spans="1:6" x14ac:dyDescent="0.2">
      <c r="A38" t="s">
        <v>66</v>
      </c>
    </row>
    <row r="40" spans="1:6" ht="20.25" x14ac:dyDescent="0.2">
      <c r="A40" s="61" t="s">
        <v>90</v>
      </c>
    </row>
    <row r="41" spans="1:6" ht="15" thickBot="1" x14ac:dyDescent="0.25">
      <c r="A41" s="62"/>
    </row>
    <row r="42" spans="1:6" ht="40.5" customHeight="1" x14ac:dyDescent="0.2">
      <c r="A42" s="100" t="s">
        <v>74</v>
      </c>
      <c r="B42" s="63" t="s">
        <v>75</v>
      </c>
      <c r="C42" s="102" t="s">
        <v>77</v>
      </c>
      <c r="D42" s="102" t="s">
        <v>78</v>
      </c>
      <c r="E42" s="102" t="s">
        <v>79</v>
      </c>
    </row>
    <row r="43" spans="1:6" ht="21" thickBot="1" x14ac:dyDescent="0.25">
      <c r="A43" s="101"/>
      <c r="B43" s="64" t="s">
        <v>76</v>
      </c>
      <c r="C43" s="103"/>
      <c r="D43" s="103"/>
      <c r="E43" s="103"/>
    </row>
    <row r="44" spans="1:6" ht="198.6" customHeight="1" x14ac:dyDescent="0.25">
      <c r="A44" s="79" t="s">
        <v>157</v>
      </c>
      <c r="B44" s="80" t="s">
        <v>121</v>
      </c>
      <c r="C44" s="81" t="s">
        <v>122</v>
      </c>
      <c r="D44" s="82" t="s">
        <v>123</v>
      </c>
      <c r="E44" s="83" t="s">
        <v>80</v>
      </c>
      <c r="F44" s="68"/>
    </row>
    <row r="45" spans="1:6" ht="18.75" x14ac:dyDescent="0.25">
      <c r="A45" s="69"/>
      <c r="B45" s="68"/>
      <c r="C45" s="68"/>
      <c r="D45" s="68"/>
      <c r="E45" s="68"/>
      <c r="F45" s="68"/>
    </row>
    <row r="46" spans="1:6" ht="18.75" x14ac:dyDescent="0.25">
      <c r="A46" s="69" t="s">
        <v>92</v>
      </c>
      <c r="B46" s="68"/>
      <c r="C46" s="68"/>
      <c r="D46" s="68"/>
      <c r="E46" s="68"/>
      <c r="F46" s="68"/>
    </row>
    <row r="47" spans="1:6" ht="19.5" thickBot="1" x14ac:dyDescent="0.3">
      <c r="A47" s="70"/>
      <c r="B47" s="68"/>
      <c r="C47" s="68"/>
      <c r="D47" s="68"/>
      <c r="E47" s="68"/>
      <c r="F47" s="68"/>
    </row>
    <row r="48" spans="1:6" ht="18.75" x14ac:dyDescent="0.2">
      <c r="A48" s="97" t="s">
        <v>2</v>
      </c>
      <c r="B48" s="97" t="s">
        <v>81</v>
      </c>
      <c r="C48" s="97" t="s">
        <v>82</v>
      </c>
      <c r="D48" s="71" t="s">
        <v>83</v>
      </c>
      <c r="E48" s="71" t="s">
        <v>85</v>
      </c>
      <c r="F48" s="97" t="s">
        <v>88</v>
      </c>
    </row>
    <row r="49" spans="1:6" ht="18.75" x14ac:dyDescent="0.2">
      <c r="A49" s="98"/>
      <c r="B49" s="98"/>
      <c r="C49" s="98"/>
      <c r="D49" s="72" t="s">
        <v>84</v>
      </c>
      <c r="E49" s="72" t="s">
        <v>86</v>
      </c>
      <c r="F49" s="98"/>
    </row>
    <row r="50" spans="1:6" ht="19.5" thickBot="1" x14ac:dyDescent="0.25">
      <c r="A50" s="99"/>
      <c r="B50" s="99"/>
      <c r="C50" s="99"/>
      <c r="D50" s="73"/>
      <c r="E50" s="74" t="s">
        <v>87</v>
      </c>
      <c r="F50" s="99"/>
    </row>
    <row r="51" spans="1:6" ht="97.15" customHeight="1" x14ac:dyDescent="0.2">
      <c r="A51" s="78">
        <v>1</v>
      </c>
      <c r="B51" s="75" t="s">
        <v>125</v>
      </c>
      <c r="C51" s="77" t="s">
        <v>127</v>
      </c>
      <c r="D51" s="78" t="s">
        <v>137</v>
      </c>
      <c r="E51" s="75" t="s">
        <v>139</v>
      </c>
      <c r="F51" s="77" t="s">
        <v>131</v>
      </c>
    </row>
    <row r="52" spans="1:6" ht="17.45" customHeight="1" x14ac:dyDescent="0.3">
      <c r="A52" s="87">
        <v>2</v>
      </c>
      <c r="B52" s="88" t="s">
        <v>124</v>
      </c>
      <c r="C52" s="88" t="s">
        <v>128</v>
      </c>
      <c r="D52" s="93" t="s">
        <v>137</v>
      </c>
      <c r="E52" s="89" t="s">
        <v>139</v>
      </c>
      <c r="F52" s="89" t="s">
        <v>132</v>
      </c>
    </row>
    <row r="53" spans="1:6" ht="19.899999999999999" customHeight="1" x14ac:dyDescent="0.3">
      <c r="A53" s="90"/>
      <c r="B53" s="91"/>
      <c r="C53" s="91" t="s">
        <v>129</v>
      </c>
      <c r="D53" s="92"/>
      <c r="E53" s="92"/>
      <c r="F53" s="92" t="s">
        <v>133</v>
      </c>
    </row>
    <row r="54" spans="1:6" ht="22.9" customHeight="1" x14ac:dyDescent="0.3">
      <c r="A54" s="87">
        <v>3</v>
      </c>
      <c r="B54" s="88" t="s">
        <v>126</v>
      </c>
      <c r="C54" s="88" t="s">
        <v>130</v>
      </c>
      <c r="D54" s="93" t="s">
        <v>138</v>
      </c>
      <c r="E54" s="89" t="s">
        <v>139</v>
      </c>
      <c r="F54" s="89" t="s">
        <v>134</v>
      </c>
    </row>
    <row r="55" spans="1:6" ht="22.15" customHeight="1" x14ac:dyDescent="0.3">
      <c r="A55" s="90"/>
      <c r="B55" s="92"/>
      <c r="C55" s="91" t="s">
        <v>129</v>
      </c>
      <c r="D55" s="92"/>
      <c r="E55" s="92"/>
      <c r="F55" s="92" t="s">
        <v>135</v>
      </c>
    </row>
    <row r="56" spans="1:6" ht="22.15" customHeight="1" x14ac:dyDescent="0.25">
      <c r="A56" s="84"/>
      <c r="B56" s="85"/>
      <c r="C56" s="86"/>
      <c r="D56" s="76"/>
      <c r="E56" s="76"/>
      <c r="F56" s="76"/>
    </row>
    <row r="57" spans="1:6" ht="22.15" customHeight="1" x14ac:dyDescent="0.25">
      <c r="A57" s="84"/>
      <c r="B57" s="85"/>
      <c r="C57" s="86"/>
      <c r="D57" s="76"/>
      <c r="E57" s="76"/>
      <c r="F57" s="76"/>
    </row>
    <row r="58" spans="1:6" ht="20.25" x14ac:dyDescent="0.2">
      <c r="A58" s="104" t="s">
        <v>96</v>
      </c>
      <c r="B58" s="104"/>
      <c r="C58" s="104"/>
      <c r="D58" s="104"/>
      <c r="E58" s="104"/>
    </row>
    <row r="59" spans="1:6" ht="20.25" x14ac:dyDescent="0.2">
      <c r="A59" s="104" t="s">
        <v>97</v>
      </c>
      <c r="B59" s="104"/>
      <c r="C59" s="104"/>
      <c r="D59" s="104"/>
      <c r="E59" s="104"/>
    </row>
    <row r="60" spans="1:6" ht="20.25" x14ac:dyDescent="0.2">
      <c r="A60" s="104" t="s">
        <v>98</v>
      </c>
      <c r="B60" s="104"/>
      <c r="C60" s="104"/>
      <c r="D60" s="104"/>
      <c r="E60" s="104"/>
    </row>
    <row r="61" spans="1:6" ht="20.25" x14ac:dyDescent="0.2">
      <c r="A61" s="104" t="s">
        <v>99</v>
      </c>
      <c r="B61" s="104"/>
      <c r="C61" s="104"/>
      <c r="D61" s="104"/>
      <c r="E61" s="104"/>
    </row>
    <row r="62" spans="1:6" ht="20.25" x14ac:dyDescent="0.2">
      <c r="A62" s="104" t="s">
        <v>136</v>
      </c>
      <c r="B62" s="104"/>
      <c r="C62" s="104"/>
      <c r="D62" s="104"/>
      <c r="E62" s="104"/>
    </row>
    <row r="63" spans="1:6" ht="20.25" x14ac:dyDescent="0.2">
      <c r="A63" s="66"/>
    </row>
    <row r="64" spans="1:6" ht="20.25" x14ac:dyDescent="0.2">
      <c r="A64" s="66"/>
    </row>
    <row r="65" spans="1:1" ht="20.25" x14ac:dyDescent="0.2">
      <c r="A65" s="66"/>
    </row>
    <row r="66" spans="1:1" ht="20.25" x14ac:dyDescent="0.2">
      <c r="A66" s="67" t="s">
        <v>91</v>
      </c>
    </row>
    <row r="67" spans="1:1" ht="20.25" x14ac:dyDescent="0.2">
      <c r="A67" s="65" t="s">
        <v>89</v>
      </c>
    </row>
  </sheetData>
  <mergeCells count="13">
    <mergeCell ref="A58:E58"/>
    <mergeCell ref="A59:E59"/>
    <mergeCell ref="A60:E60"/>
    <mergeCell ref="A61:E61"/>
    <mergeCell ref="A62:E62"/>
    <mergeCell ref="A48:A50"/>
    <mergeCell ref="B48:B50"/>
    <mergeCell ref="F48:F50"/>
    <mergeCell ref="A42:A43"/>
    <mergeCell ref="C42:C43"/>
    <mergeCell ref="D42:D43"/>
    <mergeCell ref="E42:E43"/>
    <mergeCell ref="C48:C5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S12" sqref="S12"/>
    </sheetView>
  </sheetViews>
  <sheetFormatPr defaultRowHeight="14.25" x14ac:dyDescent="0.2"/>
  <sheetData>
    <row r="1" spans="1:2" x14ac:dyDescent="0.2">
      <c r="A1" t="s">
        <v>95</v>
      </c>
    </row>
    <row r="4" spans="1:2" x14ac:dyDescent="0.2">
      <c r="B4" t="s">
        <v>148</v>
      </c>
    </row>
    <row r="22" spans="2:2" x14ac:dyDescent="0.2">
      <c r="B22" t="s">
        <v>149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ข้อ1</vt:lpstr>
      <vt:lpstr>ข้อ2</vt:lpstr>
      <vt:lpstr>ข้อ3</vt:lpstr>
      <vt:lpstr>ข้อ4</vt:lpstr>
      <vt:lpstr>ข้อ5</vt:lpstr>
      <vt:lpstr>ส่วนที่ 2 แบบจัดเก็บข้อมูล </vt:lpstr>
      <vt:lpstr>ภาพ</vt:lpstr>
      <vt:lpstr>'ส่วนที่ 2 แบบจัดเก็บข้อมูล '!_Hlk35629691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dcterms:created xsi:type="dcterms:W3CDTF">2020-03-19T06:28:57Z</dcterms:created>
  <dcterms:modified xsi:type="dcterms:W3CDTF">2020-03-23T06:38:56Z</dcterms:modified>
</cp:coreProperties>
</file>